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28" documentId="120_S{2AC9BD13-BADA-5192-A53E-5A8FF88502F6}" xr6:coauthVersionLast="47" xr6:coauthVersionMax="47" xr10:uidLastSave="{DB7D6DF8-6478-4CC1-9634-9167AE820BBF}"/>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<sst xmlns="http://schemas.openxmlformats.org/spreadsheetml/2006/main" count="181532" uniqueCount="39143">
  <si>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</si>
  <si>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</si>
  <si>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</si>
  <si>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</si>
  <si>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</si>
  <si>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</si>
  <si>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</si>
  <si>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</si>
  <si>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</si>
  <si>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</si>
  <si>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</si>
  <si>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</si>
  <si>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</si>
  <si>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</si>
  <si>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</si>
  <si>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</si>
  <si>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</si>
  <si>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</si>
  <si>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</si>
  <si>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</si>
  <si>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</si>
  <si>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</si>
  <si>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</si>
  <si>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</si>
  <si>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</si>
  <si>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</si>
  <si>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</si>
  <si>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</si>
  <si>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</si>
  <si>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</si>
  <si>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</si>
  <si>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</si>
  <si>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</si>
  <si>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</si>
  <si>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</si>
  <si>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</si>
  <si>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</si>
  <si>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</si>
  <si>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</si>
  <si>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</si>
  <si>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</si>
  <si>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</si>
  <si>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</si>
  <si>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</si>
  <si>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</si>
  <si>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</si>
  <si>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</si>
  <si>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</si>
  <si>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</si>
  <si>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</si>
  <si>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</si>
  <si>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</si>
  <si>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</si>
  <si>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</si>
  <si>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</si>
  <si>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</si>
  <si>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</si>
  <si>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</si>
  <si>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</si>
  <si>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</si>
  <si>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</si>
  <si>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</si>
  <si>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</si>
  <si>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</si>
  <si>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</si>
  <si>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</si>
  <si>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</si>
  <si>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</si>
  <si>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</si>
  <si>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</si>
  <si>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</si>
  <si>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</si>
  <si>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</si>
  <si>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</si>
  <si>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</si>
  <si>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</si>
  <si>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</si>
  <si>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</si>
  <si>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</si>
  <si>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</si>
  <si>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</si>
  <si>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</si>
  <si>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</si>
  <si>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</si>
  <si>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</si>
  <si>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</si>
  <si>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</si>
  <si>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</si>
  <si>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</si>
  <si>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</si>
  <si>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</si>
  <si>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</si>
  <si>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</si>
  <si>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</si>
  <si>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</si>
  <si>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</si>
  <si>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</si>
  <si>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</si>
  <si>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</si>
  <si>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</si>
  <si>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</si>
  <si>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</si>
  <si>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</si>
  <si>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</si>
  <si>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</si>
  <si>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</si>
  <si>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</si>
  <si>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</si>
  <si>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</si>
  <si>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</si>
  <si>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</si>
  <si>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</si>
  <si>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</si>
  <si>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</si>
  <si>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</si>
  <si>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</si>
  <si>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</si>
  <si>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</si>
  <si>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</si>
  <si>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</si>
  <si>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</si>
  <si>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</si>
  <si>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</si>
  <si>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</si>
  <si>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</si>
  <si>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</si>
  <si>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</si>
  <si>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</si>
  <si>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</si>
  <si>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</si>
  <si>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</si>
  <si>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</si>
  <si>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</si>
  <si>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</si>
  <si>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</si>
  <si>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</si>
  <si>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</si>
  <si>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</si>
  <si>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</si>
  <si>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</si>
  <si>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</si>
  <si>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</si>
  <si>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</si>
  <si>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</si>
  <si>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</si>
  <si>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</si>
  <si>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</si>
  <si>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</si>
  <si>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</si>
  <si>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</si>
  <si>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</si>
  <si>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</si>
  <si>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</si>
  <si>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</si>
  <si>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</si>
  <si>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</si>
  <si>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</si>
  <si>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</si>
  <si>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</si>
  <si>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</si>
  <si>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</si>
  <si>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</si>
  <si>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</si>
  <si>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</si>
  <si>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</si>
  <si>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</si>
  <si>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</si>
  <si>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</si>
  <si>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</si>
  <si>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</si>
  <si>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</si>
  <si>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</si>
  <si>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</si>
  <si>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</si>
  <si>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</si>
  <si>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</si>
  <si>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</si>
  <si>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</si>
  <si>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</si>
  <si>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</si>
  <si>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</si>
  <si>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</si>
  <si>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</si>
  <si>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</si>
  <si>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</si>
  <si>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</si>
  <si>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</si>
  <si>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</si>
  <si>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</si>
  <si>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</si>
  <si>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</si>
  <si>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</si>
  <si>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</si>
  <si>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</si>
  <si>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</si>
  <si>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</si>
  <si>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</si>
  <si>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</si>
  <si>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</si>
  <si>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</si>
  <si>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</si>
  <si>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</si>
  <si>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</si>
  <si>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</si>
  <si>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</si>
  <si>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</si>
  <si>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</si>
  <si>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</si>
  <si>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</si>
  <si>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</si>
  <si>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</si>
  <si>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</si>
  <si>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</si>
  <si>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</si>
  <si>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</si>
  <si>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</si>
  <si>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</si>
  <si>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</si>
  <si>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</si>
  <si>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</si>
  <si>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</si>
  <si>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</si>
  <si>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</si>
  <si>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</si>
  <si>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</si>
  <si>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</si>
  <si>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</si>
  <si>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</si>
  <si>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</si>
  <si>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</si>
  <si>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</si>
  <si>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</si>
  <si>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</si>
  <si>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</si>
  <si>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</si>
  <si>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</si>
  <si>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</si>
  <si>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</si>
  <si>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</si>
  <si>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</si>
  <si>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</si>
  <si>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</si>
  <si>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</si>
  <si>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</si>
  <si>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</si>
  <si>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</si>
  <si>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</si>
  <si>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</si>
  <si>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</si>
  <si>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</si>
  <si>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</si>
  <si>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</si>
  <si>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</si>
  <si>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</si>
  <si>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</si>
  <si>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</si>
  <si>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</si>
  <si>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</si>
  <si>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</si>
  <si>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</si>
  <si>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</si>
  <si>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</si>
  <si>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</si>
  <si>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</si>
  <si>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</si>
  <si>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</si>
  <si>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</si>
  <si>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</si>
  <si>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</si>
  <si>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</si>
  <si>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</si>
  <si>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</si>
  <si>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</si>
  <si>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</si>
  <si>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</si>
  <si>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</si>
  <si>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</si>
  <si>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</si>
  <si>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</si>
  <si>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</si>
  <si>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</si>
  <si>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</si>
  <si>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</si>
  <si>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</si>
  <si>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</si>
  <si>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</si>
  <si>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</si>
  <si>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</si>
  <si>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</si>
  <si>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</si>
  <si>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</si>
  <si>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</si>
  <si>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</si>
  <si>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</si>
  <si>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</si>
  <si>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</si>
  <si>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</si>
  <si>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</si>
  <si>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</si>
  <si>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</si>
  <si>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</si>
  <si>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</si>
  <si>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</si>
  <si>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</si>
  <si>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</si>
  <si>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</si>
  <si>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</si>
  <si>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</si>
  <si>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</si>
  <si>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</si>
  <si>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</si>
  <si>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</si>
  <si>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</si>
  <si>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</si>
  <si>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</si>
  <si>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</si>
  <si>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</si>
  <si>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</si>
  <si>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</si>
  <si>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</si>
  <si>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</si>
  <si>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</si>
  <si>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</si>
  <si>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</si>
  <si>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</si>
  <si>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</si>
  <si>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</si>
  <si>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</si>
  <si>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</si>
  <si>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</si>
  <si>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</si>
  <si>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</si>
  <si>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</si>
  <si>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</si>
  <si>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</si>
  <si>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</si>
  <si>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</si>
  <si>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</si>
  <si>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</si>
  <si>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</si>
  <si>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</si>
  <si>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</si>
  <si>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</si>
  <si>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</si>
  <si>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</si>
  <si>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</si>
  <si>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</si>
  <si>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</si>
  <si>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</si>
  <si>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</si>
  <si>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</si>
  <si>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</si>
  <si>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</si>
  <si>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</si>
  <si>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</si>
  <si>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</si>
  <si>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</si>
  <si>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</si>
  <si>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</si>
  <si>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</si>
  <si>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</si>
  <si>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</si>
  <si>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</si>
  <si>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</si>
  <si>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</si>
  <si>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</si>
  <si>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</si>
  <si>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</si>
  <si>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</si>
  <si>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</si>
  <si>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</si>
  <si>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</si>
  <si>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</si>
  <si>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</si>
  <si>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</si>
  <si>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</si>
  <si>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</si>
  <si>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</si>
  <si>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</si>
  <si>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</si>
  <si>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</si>
  <si>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</si>
  <si>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</si>
  <si>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</si>
  <si>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</si>
  <si>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</si>
  <si>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</si>
  <si>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</si>
  <si>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</si>
  <si>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</si>
  <si>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</si>
  <si>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</si>
  <si>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</si>
  <si>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</si>
  <si>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</si>
  <si>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</si>
  <si>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</si>
  <si>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</si>
  <si>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</si>
  <si>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</si>
  <si>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</si>
  <si>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</si>
  <si>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</si>
  <si>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</si>
  <si>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</si>
  <si>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</si>
  <si>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</si>
  <si>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</si>
  <si>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</si>
  <si>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</si>
  <si>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</si>
  <si>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</si>
  <si>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</si>
  <si>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</si>
  <si>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</si>
  <si>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</si>
  <si>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</si>
  <si>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</si>
  <si>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</si>
  <si>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</si>
  <si>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</si>
  <si>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</si>
  <si>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</si>
  <si>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</si>
  <si>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</si>
  <si>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</si>
  <si>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</si>
  <si>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</si>
  <si>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</si>
  <si>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</si>
  <si>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</si>
  <si>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</si>
  <si>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</si>
  <si>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</si>
  <si>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</si>
  <si>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</si>
  <si>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</si>
  <si>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</si>
  <si>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</si>
  <si>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</si>
  <si>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</si>
  <si>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</si>
  <si>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</si>
  <si>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</si>
  <si>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</si>
  <si>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</si>
  <si>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</si>
  <si>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</si>
  <si>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</si>
  <si>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</si>
  <si>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</si>
  <si>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</si>
  <si>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</si>
  <si>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</si>
  <si>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</si>
  <si>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</si>
  <si>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</si>
  <si>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</si>
  <si>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</si>
  <si>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</si>
  <si>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</si>
  <si>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</si>
  <si>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</si>
  <si>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</si>
  <si>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</si>
  <si>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</si>
  <si>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</si>
  <si>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</si>
  <si>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</si>
  <si>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</si>
  <si>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</si>
  <si>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</si>
  <si>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</si>
  <si>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</si>
  <si>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</si>
  <si>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</si>
  <si>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</si>
  <si>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</si>
  <si>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</si>
  <si>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</si>
  <si>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</si>
  <si>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</si>
  <si>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</si>
  <si>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</si>
  <si>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</si>
  <si>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</si>
  <si>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</si>
  <si>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</si>
  <si>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</si>
  <si>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</si>
  <si>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</si>
  <si>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</si>
  <si>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</si>
  <si>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</si>
  <si>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</si>
  <si>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</si>
  <si>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</si>
  <si>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</si>
  <si>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</si>
  <si>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</si>
  <si>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</si>
  <si>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</si>
  <si>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</si>
  <si>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</si>
  <si>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</si>
  <si>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</si>
  <si>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</si>
  <si>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</si>
  <si>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</si>
  <si>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</si>
  <si>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</si>
  <si>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</si>
  <si>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</si>
  <si>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</si>
  <si>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</si>
  <si>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</si>
  <si>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</si>
  <si>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</si>
  <si>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</si>
  <si>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</si>
  <si>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</si>
  <si>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</si>
  <si>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</si>
  <si>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</si>
  <si>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</si>
  <si>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</si>
  <si>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</si>
  <si>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</si>
  <si>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</si>
  <si>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</si>
  <si>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</si>
  <si>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</si>
  <si>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</si>
  <si>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</si>
  <si>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</si>
  <si>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</si>
  <si>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</si>
  <si>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</si>
  <si>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</si>
  <si>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</si>
  <si>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</si>
  <si>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</si>
  <si>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</si>
  <si>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</si>
  <si>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</si>
  <si>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</si>
  <si>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</si>
  <si>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</si>
  <si>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</si>
  <si>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</si>
  <si>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</si>
  <si>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</si>
  <si>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</si>
  <si>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</si>
  <si>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</si>
  <si>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</si>
  <si>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</si>
  <si>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</si>
  <si>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</si>
  <si>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</si>
  <si>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</si>
  <si>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</si>
  <si>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</si>
  <si>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</si>
  <si>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</si>
  <si>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</si>
  <si>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</si>
  <si>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</si>
  <si>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</si>
  <si>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</si>
  <si>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</si>
  <si>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</si>
  <si>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</si>
  <si>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</si>
  <si>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</si>
  <si>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</si>
  <si>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</si>
  <si>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</si>
  <si>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</si>
  <si>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</si>
  <si>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</si>
  <si>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</si>
  <si>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</si>
  <si>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</si>
  <si>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</si>
  <si>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</si>
  <si>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</si>
  <si>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</si>
  <si>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</si>
  <si>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</si>
  <si>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</si>
  <si>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</si>
  <si>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</si>
  <si>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</si>
  <si>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</si>
  <si>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</si>
  <si>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</si>
  <si>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</si>
  <si>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</si>
  <si>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</si>
  <si>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</si>
  <si>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</si>
  <si>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</si>
  <si>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</si>
  <si>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</si>
  <si>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</si>
  <si>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</si>
  <si>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</si>
  <si>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</si>
  <si>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</si>
  <si>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</si>
  <si>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</si>
  <si>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</si>
  <si>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</si>
  <si>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</si>
  <si>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</si>
  <si>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</si>
  <si>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</si>
  <si>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</si>
  <si>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</si>
  <si>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</si>
  <si>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</si>
  <si>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</si>
  <si>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</si>
  <si>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</si>
  <si>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</si>
  <si>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</si>
  <si>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</si>
  <si>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</si>
  <si>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</si>
  <si>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</si>
  <si>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</si>
  <si>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</si>
  <si>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</si>
  <si>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</si>
  <si>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</si>
  <si>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</si>
  <si>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</si>
  <si>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</si>
  <si>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</si>
  <si>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</si>
  <si>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</si>
  <si>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</si>
  <si>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</si>
  <si>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</si>
  <si>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</si>
  <si>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</si>
  <si>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</si>
  <si>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</si>
  <si>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</si>
  <si>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</si>
  <si>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</si>
  <si>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</si>
  <si>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</si>
  <si>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</si>
  <si>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</si>
  <si>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</si>
  <si>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</si>
  <si>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</si>
  <si>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</si>
  <si>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</si>
  <si>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</si>
  <si>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</si>
  <si>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</si>
  <si>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</si>
  <si>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</si>
  <si>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</si>
  <si>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</si>
  <si>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</si>
  <si>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</si>
  <si>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</si>
  <si>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</si>
  <si>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</si>
  <si>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</si>
  <si>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</si>
  <si>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</si>
  <si>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</si>
  <si>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</si>
  <si>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</si>
  <si>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</si>
  <si>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</si>
  <si>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</si>
  <si>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</si>
  <si>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</si>
  <si>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</si>
  <si>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</si>
  <si>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</si>
  <si>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</si>
  <si>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</si>
  <si>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</si>
  <si>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</si>
  <si>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</si>
  <si>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</si>
  <si>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</si>
  <si>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</si>
  <si>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</si>
  <si>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</si>
  <si>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</si>
  <si>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</si>
  <si>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</si>
  <si>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</si>
  <si>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</si>
  <si>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</si>
  <si>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</si>
  <si>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</si>
  <si>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</si>
  <si>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</si>
  <si>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</si>
  <si>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</si>
  <si>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</si>
  <si>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</si>
  <si>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</si>
  <si>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</si>
  <si>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</si>
  <si>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</si>
  <si>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</si>
  <si>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</si>
  <si>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</si>
  <si>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</si>
  <si>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</si>
  <si>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</si>
  <si>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</si>
  <si>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</si>
  <si>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</si>
  <si>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</si>
  <si>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</si>
  <si>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</si>
  <si>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</si>
  <si>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</si>
  <si>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</si>
  <si>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</si>
  <si>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</si>
  <si>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</si>
  <si>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</si>
  <si>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</si>
  <si>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</si>
  <si>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</si>
  <si>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</si>
  <si>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</si>
  <si>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</si>
  <si>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</si>
  <si>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</si>
  <si>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</si>
  <si>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</si>
  <si>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</si>
  <si>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</si>
  <si>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</si>
  <si>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</si>
  <si>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</si>
  <si>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</si>
  <si>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</si>
  <si>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</si>
  <si>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</si>
  <si>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</si>
  <si>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</si>
  <si>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</si>
  <si>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</si>
  <si>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</si>
  <si>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</si>
  <si>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</si>
  <si>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</si>
  <si>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</si>
  <si>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</si>
  <si>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</si>
  <si>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</si>
  <si>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</si>
  <si>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</si>
  <si>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</si>
  <si>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</si>
  <si>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</si>
  <si>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</si>
  <si>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</si>
  <si>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</si>
  <si>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</si>
  <si>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</si>
  <si>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</si>
  <si>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</si>
  <si>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</si>
  <si>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</si>
  <si>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</si>
  <si>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</si>
  <si>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</si>
  <si>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</si>
  <si>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</si>
  <si>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</si>
  <si>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</si>
  <si>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</si>
  <si>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</si>
  <si>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</si>
  <si>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</si>
  <si>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</si>
  <si>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</si>
  <si>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</si>
  <si>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</si>
  <si>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</si>
  <si>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</si>
  <si>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</si>
  <si>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</si>
  <si>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</si>
  <si>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</si>
  <si>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</si>
  <si>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</si>
  <si>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</si>
  <si>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</si>
  <si>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</si>
  <si>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</si>
  <si>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</si>
  <si>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</si>
  <si>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</si>
  <si>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</si>
  <si>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</si>
  <si>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</si>
  <si>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</si>
  <si>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</si>
  <si>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</si>
  <si>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</si>
  <si>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</si>
  <si>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</si>
  <si>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</si>
  <si>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</si>
  <si>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</si>
  <si>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</si>
  <si>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</si>
  <si>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</si>
  <si>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</si>
  <si>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</si>
  <si>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</si>
  <si>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</si>
  <si>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</si>
  <si>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</si>
  <si>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</si>
  <si>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</si>
  <si>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</si>
  <si>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</si>
  <si>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</si>
  <si>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</si>
  <si>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</si>
  <si>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</si>
  <si>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</si>
  <si>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</si>
  <si>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</si>
  <si>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</si>
  <si>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</si>
  <si>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</si>
  <si>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</si>
  <si>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</si>
  <si>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</si>
  <si>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</si>
  <si>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</si>
  <si>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</si>
  <si>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</si>
  <si>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</si>
  <si>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</si>
  <si>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</si>
  <si>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</si>
  <si>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</si>
  <si>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</si>
  <si>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</si>
  <si>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</si>
  <si>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</si>
  <si>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</si>
  <si>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</si>
  <si>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</si>
  <si>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</si>
  <si>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</si>
  <si>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</si>
  <si>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</si>
  <si>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</si>
  <si>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</si>
  <si>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</si>
  <si>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</si>
  <si>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</si>
  <si>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</si>
  <si>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</si>
  <si>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</si>
  <si>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</si>
  <si>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</si>
  <si>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</si>
  <si>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</si>
  <si>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</si>
  <si>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</si>
  <si>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</si>
  <si>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</si>
  <si>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</si>
  <si>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</si>
  <si>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</si>
  <si>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</si>
  <si>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</si>
  <si>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</si>
  <si>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</si>
  <si>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</si>
  <si>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</si>
  <si>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</si>
  <si>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</si>
  <si>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</si>
  <si>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</si>
  <si>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</si>
  <si>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</si>
  <si>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</si>
  <si>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</si>
  <si>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</si>
  <si>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</si>
  <si>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</si>
  <si>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</si>
  <si>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</si>
  <si>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</si>
  <si>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</si>
  <si>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</si>
  <si>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</si>
  <si>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</si>
  <si>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</si>
  <si>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</si>
  <si>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</si>
  <si>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</si>
  <si>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</si>
  <si>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</si>
  <si>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</si>
  <si>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</si>
  <si>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</si>
  <si>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</si>
  <si>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</si>
  <si>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</si>
  <si>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</si>
  <si>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</si>
  <si>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</si>
  <si>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</si>
  <si>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</si>
  <si>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</si>
  <si>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</si>
  <si>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</si>
  <si>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</si>
  <si>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</si>
  <si>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</si>
  <si>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</si>
  <si>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</si>
  <si>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</si>
  <si>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</si>
  <si>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</si>
  <si>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</si>
  <si>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</si>
  <si>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</si>
  <si>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</si>
  <si>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</si>
  <si>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</si>
  <si>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</si>
  <si>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</si>
  <si>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</si>
  <si>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</si>
  <si>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</si>
  <si>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</si>
  <si>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</si>
  <si>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</si>
  <si>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</si>
  <si>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</si>
  <si>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</si>
  <si>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</si>
  <si>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</si>
  <si>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</si>
  <si>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</si>
  <si>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</si>
  <si>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</si>
  <si>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</si>
  <si>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</si>
  <si>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</si>
  <si>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</si>
  <si>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</si>
  <si>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</si>
  <si>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</si>
  <si>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</si>
  <si>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</si>
  <si>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</si>
  <si>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</si>
  <si>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</si>
  <si>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</si>
  <si>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</si>
  <si>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</si>
  <si>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</si>
  <si>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</si>
  <si>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</si>
  <si>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</si>
  <si>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</si>
  <si>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</si>
  <si>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</si>
  <si>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</si>
  <si>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</si>
  <si>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</si>
  <si>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</si>
  <si>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</si>
  <si>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</si>
  <si>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</si>
  <si>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</si>
  <si>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</si>
  <si>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</si>
  <si>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</si>
  <si>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</si>
  <si>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</si>
  <si>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</si>
  <si>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</si>
  <si>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</si>
  <si>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</si>
  <si>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</si>
  <si>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</si>
  <si>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</si>
  <si>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</si>
  <si>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</si>
  <si>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</si>
  <si>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</si>
  <si>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</si>
  <si>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</si>
  <si>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</si>
  <si>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</si>
  <si>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</si>
  <si>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</si>
  <si>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</si>
  <si>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</si>
  <si>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</si>
  <si>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</si>
  <si>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</si>
  <si>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</si>
  <si>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</si>
  <si>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</si>
  <si>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</si>
  <si>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</si>
  <si>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</si>
  <si>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</si>
  <si>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</si>
  <si>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</si>
  <si>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</si>
  <si>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</si>
  <si>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</si>
  <si>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</si>
  <si>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</si>
  <si>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</si>
  <si>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</si>
  <si>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</si>
  <si>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</si>
  <si>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</si>
  <si>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</si>
  <si>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</si>
  <si>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</si>
  <si>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</si>
  <si>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</si>
  <si>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</si>
  <si>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</si>
  <si>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</si>
  <si>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</si>
  <si>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</si>
  <si>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</si>
  <si>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</si>
  <si>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</si>
  <si>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</si>
  <si>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</si>
  <si>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</si>
  <si>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</si>
  <si>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</si>
  <si>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</si>
  <si>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</si>
  <si>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</si>
  <si>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</si>
  <si>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</si>
  <si>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</si>
  <si>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</si>
  <si>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</si>
  <si>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</si>
  <si>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</si>
  <si>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</si>
  <si>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</si>
  <si>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</si>
  <si>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</si>
  <si>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</si>
  <si>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</si>
  <si>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</si>
  <si>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</si>
  <si>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</si>
  <si>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</si>
  <si>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</si>
  <si>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</si>
  <si>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</si>
  <si>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</si>
  <si>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</si>
  <si>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</si>
  <si>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</si>
  <si>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</si>
  <si>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</si>
  <si>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</si>
  <si>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</si>
  <si>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</si>
  <si>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</si>
  <si>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</si>
  <si>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</si>
  <si>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</si>
  <si>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</si>
  <si>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</si>
  <si>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</si>
  <si>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</si>
  <si>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</si>
  <si>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</si>
  <si>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</si>
  <si>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</si>
  <si>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</si>
  <si>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</si>
  <si>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</si>
  <si>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</si>
  <si>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</si>
  <si>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</si>
  <si>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</si>
  <si>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</si>
  <si>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</si>
  <si>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</si>
  <si>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</si>
  <si>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</si>
  <si>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</si>
  <si>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</si>
  <si>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</si>
  <si>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</si>
  <si>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</si>
  <si>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</si>
  <si>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</si>
  <si>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</si>
  <si>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</si>
  <si>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</si>
  <si>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</si>
  <si>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</si>
  <si>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</si>
  <si>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</si>
  <si>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</si>
  <si>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</si>
  <si>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</si>
  <si>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</si>
  <si>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</si>
  <si>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</si>
  <si>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</si>
  <si>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</si>
  <si>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</si>
  <si>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</si>
  <si>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</si>
  <si>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</si>
  <si>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</si>
  <si>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</si>
  <si>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</si>
  <si>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</si>
  <si>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</si>
  <si>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</si>
  <si>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</si>
  <si>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</si>
  <si>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</si>
  <si>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</si>
  <si>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</si>
  <si>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</si>
  <si>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</si>
  <si>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</si>
  <si>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</si>
  <si>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</si>
  <si>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</si>
  <si>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</si>
  <si>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</si>
  <si>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</si>
  <si>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</si>
  <si>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</si>
  <si>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</si>
  <si>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</si>
  <si>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</si>
  <si>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</si>
  <si>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</si>
  <si>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</si>
  <si>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</si>
  <si>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</si>
  <si>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</si>
  <si>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</si>
  <si>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</si>
  <si>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</si>
  <si>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</si>
  <si>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</si>
  <si>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</si>
  <si>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</si>
  <si>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</si>
  <si>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</si>
  <si>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</si>
  <si>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</si>
  <si>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</si>
  <si>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</si>
  <si>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</si>
  <si>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</si>
  <si>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</si>
  <si>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</si>
  <si>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</si>
  <si>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</si>
  <si>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</si>
  <si>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</si>
  <si>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</si>
  <si>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</si>
  <si>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</si>
  <si>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</si>
  <si>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</si>
  <si>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</si>
  <si>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</si>
  <si>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</si>
  <si>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</si>
  <si>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</si>
  <si>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</si>
  <si>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</si>
  <si>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</si>
  <si>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</si>
  <si>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</si>
  <si>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</si>
  <si>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</si>
  <si>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</si>
  <si>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</si>
  <si>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</si>
  <si>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</si>
  <si>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</si>
  <si>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</si>
  <si>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</si>
  <si>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</si>
  <si>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</si>
  <si>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</si>
  <si>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</si>
  <si>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</si>
  <si>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</si>
  <si>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</si>
  <si>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</si>
  <si>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</si>
  <si>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</si>
  <si>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</si>
  <si>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</si>
  <si>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</si>
  <si>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</si>
  <si>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</si>
  <si>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</si>
  <si>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</si>
  <si>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</si>
  <si>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</si>
  <si>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</si>
  <si>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</si>
  <si>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</si>
  <si>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</si>
  <si>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</si>
  <si>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</si>
  <si>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</si>
  <si>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</si>
  <si>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</si>
  <si>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</si>
  <si>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</si>
  <si>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</si>
  <si>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</si>
  <si>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</si>
  <si>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</si>
  <si>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</si>
  <si>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</si>
  <si>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</si>
  <si>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</si>
  <si>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</si>
  <si>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</si>
  <si>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</si>
  <si>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</si>
  <si>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</si>
  <si>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</si>
  <si>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</si>
  <si>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</si>
  <si>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</si>
  <si>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</si>
  <si>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</si>
  <si>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</si>
  <si>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</si>
  <si>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</si>
  <si>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</si>
  <si>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</si>
  <si>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</si>
  <si>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</si>
  <si>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</si>
  <si>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</si>
  <si>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</si>
  <si>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</si>
  <si>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</si>
  <si>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</si>
  <si>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</si>
  <si>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</si>
  <si>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</si>
  <si>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</si>
  <si>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</si>
  <si>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</si>
  <si>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</si>
  <si>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</si>
  <si>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</si>
  <si>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</si>
  <si>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</si>
  <si>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</si>
  <si>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</si>
  <si>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</si>
  <si>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</si>
  <si>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</si>
  <si>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</si>
  <si>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</si>
  <si>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</si>
  <si>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</si>
  <si>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</si>
  <si>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</si>
  <si>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</si>
  <si>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</si>
  <si>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</si>
  <si>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</si>
  <si>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</si>
  <si>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</si>
  <si>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</si>
  <si>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</si>
  <si>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</si>
  <si>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</si>
  <si>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</si>
  <si>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</si>
  <si>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</si>
  <si>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</si>
  <si>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</si>
  <si>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</si>
  <si>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</si>
  <si>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</si>
  <si>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</si>
  <si>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</si>
  <si>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</si>
  <si>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</si>
  <si>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</si>
  <si>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</si>
  <si>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</si>
  <si>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</si>
  <si>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</si>
  <si>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</si>
  <si>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</si>
  <si>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</si>
  <si>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</si>
  <si>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</si>
  <si>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</si>
  <si>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</si>
  <si>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</si>
  <si>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</si>
  <si>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</si>
  <si>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</si>
  <si>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</si>
  <si>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</si>
  <si>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</si>
  <si>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</si>
  <si>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</si>
  <si>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</si>
  <si>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</si>
  <si>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</si>
  <si>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</si>
  <si>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</si>
  <si>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</si>
  <si>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</si>
  <si>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</si>
  <si>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</si>
  <si>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</si>
  <si>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</si>
  <si>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</si>
  <si>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</si>
  <si>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</si>
  <si>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</si>
  <si>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</si>
  <si>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</si>
  <si>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</si>
  <si>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</si>
  <si>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</si>
  <si>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</si>
  <si>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</si>
  <si>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</si>
  <si>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</si>
  <si>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</si>
  <si>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</si>
  <si>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</si>
  <si>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</si>
  <si>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</si>
  <si>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</si>
  <si>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</si>
  <si>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</si>
  <si>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</si>
  <si>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</si>
  <si>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</si>
  <si>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</si>
  <si>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</si>
  <si>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</si>
  <si>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</si>
  <si>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</si>
  <si>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</si>
  <si>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</si>
  <si>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</si>
  <si>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</si>
  <si>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</si>
  <si>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</si>
  <si>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</si>
  <si>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</si>
  <si>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</si>
  <si>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</si>
  <si>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</si>
  <si>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</si>
  <si>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</si>
  <si>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</si>
  <si>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</si>
  <si>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</si>
  <si>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</si>
  <si>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</si>
  <si>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</si>
  <si>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</si>
  <si>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</si>
  <si>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</si>
  <si>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</si>
  <si>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</si>
  <si>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</si>
  <si>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</si>
  <si>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</si>
  <si>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</si>
  <si>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</si>
  <si>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</si>
  <si>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</si>
  <si>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</si>
  <si>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</si>
  <si>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</si>
  <si>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</si>
  <si>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</si>
  <si>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</si>
  <si>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</si>
  <si>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</si>
  <si>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</si>
  <si>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</si>
  <si>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</si>
  <si>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</si>
  <si>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</si>
  <si>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</si>
  <si>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</si>
  <si>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</si>
  <si>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</si>
  <si>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</si>
  <si>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</si>
  <si>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</si>
  <si>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</si>
  <si>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</si>
  <si>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</si>
  <si>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</si>
  <si>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</si>
  <si>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</si>
  <si>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</si>
  <si>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</si>
  <si>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</si>
  <si>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</si>
  <si>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</si>
  <si>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</si>
  <si>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</si>
  <si>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</si>
  <si>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</si>
  <si>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</si>
  <si>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</si>
  <si>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</si>
  <si>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</si>
  <si>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</si>
  <si>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</si>
  <si>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</si>
  <si>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</si>
  <si>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</si>
  <si>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</si>
  <si>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</si>
  <si>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</si>
  <si>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</si>
  <si>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</si>
  <si>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</si>
  <si>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</si>
  <si>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</si>
  <si>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</si>
  <si>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</si>
  <si>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</si>
  <si>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</si>
  <si>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</si>
  <si>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</si>
  <si>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</si>
  <si>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</si>
  <si>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</si>
  <si>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</si>
  <si>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</si>
  <si>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</si>
  <si>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</si>
  <si>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</si>
  <si>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</si>
  <si>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</si>
  <si>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</si>
  <si>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</si>
  <si>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</si>
  <si>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</si>
  <si>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</si>
  <si>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</si>
  <si>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</si>
  <si>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</si>
  <si>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</si>
  <si>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</si>
  <si>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</si>
  <si>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</si>
  <si>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</si>
  <si>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</si>
  <si>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</si>
  <si>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</si>
  <si>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</si>
  <si>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</si>
  <si>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</si>
  <si>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</si>
  <si>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</si>
  <si>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</si>
  <si>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</si>
  <si>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</si>
  <si>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</si>
  <si>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</si>
  <si>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</si>
  <si>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</si>
  <si>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</si>
  <si>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</si>
  <si>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</si>
  <si>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</si>
  <si>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</si>
  <si>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</si>
  <si>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</si>
  <si>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</si>
  <si>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</si>
  <si>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</si>
  <si>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</si>
  <si>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</si>
  <si>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</si>
  <si>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</si>
  <si>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</si>
  <si>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</si>
  <si>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</si>
  <si>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</si>
  <si>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</si>
  <si>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</si>
  <si>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</si>
  <si>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</si>
  <si>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</si>
  <si>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</si>
  <si>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</si>
  <si>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</si>
  <si>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</si>
  <si>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</si>
  <si>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</si>
  <si>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</si>
  <si>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</si>
  <si>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</si>
  <si>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</si>
  <si>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</si>
  <si>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</si>
  <si>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</si>
  <si>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</si>
  <si>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</si>
  <si>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</si>
  <si>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</si>
  <si>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</si>
  <si>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</si>
  <si>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</si>
  <si>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</si>
  <si>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</si>
  <si>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</si>
  <si>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</si>
  <si>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</si>
  <si>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</si>
  <si>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</si>
  <si>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</si>
  <si>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</si>
  <si>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</si>
  <si>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</si>
  <si>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</si>
  <si>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</si>
  <si>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</si>
  <si>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</si>
  <si>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</si>
  <si>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</si>
  <si>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</si>
  <si>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</si>
  <si>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</si>
  <si>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</si>
  <si>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</si>
  <si>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</si>
  <si>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</si>
  <si>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</si>
  <si>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</si>
  <si>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</si>
  <si>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</si>
  <si>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</si>
  <si>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</si>
  <si>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</si>
  <si>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</si>
  <si>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</si>
  <si>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</si>
  <si>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</si>
  <si>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</si>
  <si>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</si>
  <si>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</si>
  <si>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</si>
  <si>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</si>
  <si>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</si>
  <si>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</si>
  <si>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</si>
  <si>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</si>
  <si>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</si>
  <si>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</si>
  <si>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</si>
  <si>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</si>
  <si>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</si>
  <si>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</si>
  <si>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</si>
  <si>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</si>
  <si>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</si>
  <si>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</si>
  <si>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</si>
  <si>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</si>
  <si>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</si>
  <si>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</si>
  <si>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</si>
  <si>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</si>
  <si>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</si>
  <si>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</si>
  <si>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</si>
  <si>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</si>
  <si>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</si>
  <si>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</si>
  <si>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</si>
  <si>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</si>
  <si>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</si>
  <si>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</si>
  <si>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</si>
  <si>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</si>
  <si>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</si>
  <si>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</si>
  <si>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</si>
  <si>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</si>
  <si>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</si>
  <si>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</si>
  <si>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</si>
  <si>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</si>
  <si>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</si>
  <si>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</si>
  <si>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</si>
  <si>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</si>
  <si>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</si>
  <si>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</si>
  <si>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</si>
  <si>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</si>
  <si>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</si>
  <si>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</si>
  <si>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</si>
  <si>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</si>
  <si>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</si>
  <si>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</si>
  <si>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</si>
  <si>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</si>
  <si>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</si>
  <si>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</si>
  <si>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</si>
  <si>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</si>
  <si>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</si>
  <si>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</si>
  <si>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</si>
  <si>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</si>
  <si>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</si>
  <si>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</si>
  <si>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</si>
  <si>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</si>
  <si>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</si>
  <si>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</si>
  <si>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</si>
  <si>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</si>
  <si>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</si>
  <si>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</si>
  <si>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</si>
  <si>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</si>
  <si>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</si>
  <si>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</si>
  <si>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</si>
  <si>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</si>
  <si>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</si>
  <si>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</si>
  <si>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</si>
  <si>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</si>
  <si>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</si>
  <si>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</si>
  <si>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</si>
  <si>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</si>
  <si>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</si>
  <si>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</si>
  <si>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</si>
  <si>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</si>
  <si>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</si>
  <si>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</si>
  <si>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</si>
  <si>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</si>
  <si>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</si>
  <si>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</si>
  <si>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</si>
  <si>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</si>
  <si>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</si>
  <si>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</si>
  <si>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</si>
  <si>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</si>
  <si>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</si>
  <si>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</si>
  <si>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</si>
  <si>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</si>
  <si>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</si>
  <si>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</si>
  <si>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</si>
  <si>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</si>
  <si>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</si>
  <si>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</si>
  <si>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</si>
  <si>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</si>
  <si>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</si>
  <si>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</si>
  <si>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</si>
  <si>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</si>
  <si>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</si>
  <si>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</si>
  <si>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</si>
  <si>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</si>
  <si>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</si>
  <si>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</si>
  <si>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</si>
  <si>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</si>
  <si>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</si>
  <si>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</si>
  <si>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</si>
  <si>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</si>
  <si>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</si>
  <si>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</si>
  <si>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</si>
  <si>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</si>
  <si>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</si>
  <si>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</si>
  <si>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</si>
  <si>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</si>
  <si>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</si>
  <si>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</si>
  <si>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</si>
  <si>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</si>
  <si>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</si>
  <si>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</si>
  <si>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</si>
  <si>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</si>
  <si>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</si>
  <si>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</si>
  <si>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</si>
  <si>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</si>
  <si>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</si>
  <si>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</si>
  <si>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</si>
  <si>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</si>
  <si>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</si>
  <si>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</si>
  <si>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</si>
  <si>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</si>
  <si>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</si>
  <si>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</si>
  <si>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</si>
  <si>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</si>
  <si>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</si>
  <si>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</si>
  <si>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</si>
  <si>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</si>
  <si>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</si>
  <si>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</si>
  <si>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</si>
  <si>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</si>
  <si>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</si>
  <si>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</si>
  <si>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</si>
  <si>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</si>
  <si>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</si>
  <si>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</si>
  <si>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</si>
  <si>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</si>
  <si>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</si>
  <si>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</si>
  <si>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</si>
  <si>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</si>
  <si>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</si>
  <si>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</si>
  <si>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</si>
  <si>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</si>
  <si>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</si>
  <si>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</si>
  <si>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</si>
  <si>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</si>
  <si>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</si>
  <si>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</si>
  <si>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</si>
  <si>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</si>
  <si>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</si>
  <si>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</si>
  <si>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</si>
  <si>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</si>
  <si>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</si>
  <si>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</si>
  <si>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</si>
  <si>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</si>
  <si>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</si>
  <si>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</si>
  <si>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</si>
  <si>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</si>
  <si>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</si>
  <si>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</si>
  <si>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</si>
  <si>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</si>
  <si>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</si>
  <si>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</si>
  <si>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</si>
  <si>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</si>
  <si>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</si>
  <si>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</si>
  <si>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</si>
  <si>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</si>
  <si>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</si>
  <si>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</si>
  <si>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</si>
  <si>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</si>
  <si>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</si>
  <si>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</si>
  <si>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</si>
  <si>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</si>
  <si>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</si>
  <si>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</si>
  <si>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</si>
  <si>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</si>
  <si>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</si>
  <si>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</si>
  <si>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</si>
  <si>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</si>
  <si>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</si>
  <si>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</si>
  <si>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</si>
  <si>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</si>
  <si>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</si>
  <si>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</si>
  <si>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</si>
  <si>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</si>
  <si>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</si>
  <si>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</si>
  <si>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</si>
  <si>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</si>
  <si>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</si>
  <si>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</si>
  <si>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</si>
  <si>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</si>
  <si>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</si>
  <si>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</si>
  <si>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</si>
  <si>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</si>
  <si>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</si>
  <si>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</si>
  <si>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</si>
  <si>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</si>
  <si>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</si>
  <si>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</si>
  <si>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</si>
  <si>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</si>
  <si>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</si>
  <si>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</si>
  <si>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</si>
  <si>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</si>
  <si>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</si>
  <si>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</si>
  <si>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</si>
  <si>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</si>
  <si>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</si>
  <si>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</si>
  <si>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</si>
  <si>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</si>
  <si>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</si>
  <si>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</si>
  <si>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</si>
  <si>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</si>
  <si>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</si>
  <si>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</si>
  <si>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</si>
  <si>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</si>
  <si>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</si>
  <si>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</si>
  <si>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</si>
  <si>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</si>
  <si>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</si>
  <si>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</si>
  <si>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</si>
  <si>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</si>
  <si>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</si>
  <si>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</si>
  <si>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</si>
  <si>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</si>
  <si>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</si>
  <si>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</si>
  <si>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</si>
  <si>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</si>
  <si>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</si>
  <si>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</si>
  <si>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</si>
  <si>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</si>
  <si>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</si>
  <si>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</si>
  <si>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</si>
  <si>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</si>
  <si>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</si>
  <si>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</si>
  <si>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</si>
  <si>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</si>
  <si>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</si>
  <si>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</si>
  <si>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</si>
  <si>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</si>
  <si>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</si>
  <si>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</si>
  <si>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</si>
  <si>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</si>
  <si>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</si>
  <si>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</si>
  <si>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</si>
  <si>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</si>
  <si>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</si>
  <si>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</si>
  <si>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</si>
  <si>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</si>
  <si>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</si>
  <si>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</si>
  <si>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</si>
  <si>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</si>
  <si>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</si>
  <si>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</si>
  <si>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</si>
  <si>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</si>
  <si>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</si>
  <si>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</si>
  <si>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</si>
  <si>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</si>
  <si>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</si>
  <si>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</si>
  <si>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</si>
  <si>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</si>
  <si>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</si>
  <si>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</si>
  <si>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</si>
  <si>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</si>
  <si>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</si>
  <si>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</si>
  <si>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</si>
  <si>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</si>
  <si>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</si>
  <si>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</si>
  <si>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</si>
  <si>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</si>
  <si>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</si>
  <si>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</si>
  <si>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</si>
  <si>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</si>
  <si>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</si>
  <si>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</si>
  <si>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</si>
  <si>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</si>
  <si>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</si>
  <si>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</si>
  <si>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</si>
  <si>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</si>
  <si>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</si>
  <si>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</si>
  <si>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</si>
  <si>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</si>
  <si>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</si>
  <si>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</si>
  <si>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</si>
  <si>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</si>
  <si>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</si>
  <si>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</si>
  <si>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</si>
  <si>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</si>
  <si>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</si>
  <si>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</si>
  <si>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</si>
  <si>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</si>
  <si>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</si>
  <si>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</si>
  <si>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</si>
  <si>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</si>
  <si>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</si>
  <si>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</si>
  <si>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</si>
  <si>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</si>
  <si>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</si>
  <si>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</si>
  <si>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</si>
  <si>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</si>
  <si>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</si>
  <si>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</si>
  <si>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</si>
  <si>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</si>
  <si>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</si>
  <si>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</si>
  <si>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</si>
  <si>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</si>
  <si>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</si>
  <si>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</si>
  <si>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</si>
  <si>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</si>
  <si>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</si>
  <si>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</si>
  <si>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</si>
  <si>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</si>
  <si>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</si>
  <si>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</si>
  <si>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</si>
  <si>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</si>
  <si>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</si>
  <si>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</si>
  <si>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</si>
  <si>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</si>
  <si>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</si>
  <si>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</si>
  <si>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</si>
  <si>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</si>
  <si>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</si>
  <si>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</si>
  <si>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</si>
  <si>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</si>
  <si>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</si>
  <si>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</si>
  <si>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</si>
  <si>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</si>
  <si>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</si>
  <si>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</si>
  <si>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</si>
  <si>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</si>
  <si>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</si>
  <si>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</si>
  <si>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</si>
  <si>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</si>
  <si>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</si>
  <si>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</si>
  <si>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</si>
  <si>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</si>
  <si>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</si>
  <si>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</si>
  <si>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</si>
  <si>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</si>
  <si>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</si>
  <si>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</si>
  <si>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</si>
  <si>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</si>
  <si>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</si>
  <si>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</si>
  <si>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</si>
  <si>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</si>
  <si>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</si>
  <si>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</si>
  <si>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</si>
  <si>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</si>
  <si>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</si>
  <si>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</si>
  <si>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</si>
  <si>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</si>
  <si>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</si>
  <si>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</si>
  <si>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</si>
  <si>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</si>
  <si>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</si>
  <si>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</si>
  <si>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</si>
  <si>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</si>
  <si>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</si>
  <si>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</si>
  <si>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</si>
  <si>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</si>
  <si>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</si>
  <si>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</si>
  <si>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</si>
  <si>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</si>
  <si>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</si>
  <si>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</si>
  <si>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</si>
  <si>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</si>
  <si>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</si>
  <si>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</si>
  <si>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</si>
  <si>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</si>
  <si>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</si>
  <si>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</si>
  <si>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</si>
  <si>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</si>
  <si>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</si>
  <si>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</si>
  <si>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</si>
  <si>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</si>
  <si>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</si>
  <si>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</si>
  <si>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</si>
  <si>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</si>
  <si>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</si>
  <si>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</si>
  <si>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</si>
  <si>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</si>
  <si>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</si>
  <si>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</si>
  <si>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</si>
  <si>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</si>
  <si>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</si>
  <si>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</si>
  <si>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</si>
  <si>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</si>
  <si>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</si>
  <si>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</si>
  <si>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</si>
  <si>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</si>
  <si>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</si>
  <si>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</si>
  <si>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</si>
  <si>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</si>
  <si>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</si>
  <si>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</si>
  <si>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</si>
  <si>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</si>
  <si>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</si>
  <si>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</si>
  <si>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</si>
  <si>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</si>
  <si>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</si>
  <si>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</si>
  <si>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</si>
  <si>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</si>
  <si>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</si>
  <si>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</si>
  <si>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</si>
  <si>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</si>
  <si>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</si>
  <si>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</si>
  <si>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</si>
  <si>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</si>
  <si>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</si>
  <si>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</si>
  <si>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</si>
  <si>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</si>
  <si>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</si>
  <si>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</si>
  <si>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</si>
  <si>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</si>
  <si>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</si>
  <si>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</si>
  <si>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</si>
  <si>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</si>
  <si>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</si>
  <si>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</si>
  <si>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</si>
  <si>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</si>
  <si>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</si>
  <si>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</si>
  <si>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</si>
  <si>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</si>
  <si>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</si>
  <si>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</si>
  <si>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</si>
  <si>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</si>
  <si>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</si>
  <si>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</si>
  <si>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</si>
  <si>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</si>
  <si>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</si>
  <si>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</si>
  <si>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</si>
  <si>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</si>
  <si>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</si>
  <si>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</si>
  <si>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</si>
  <si>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</si>
  <si>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</si>
  <si>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</si>
  <si>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</si>
  <si>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</si>
  <si>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</si>
  <si>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</si>
  <si>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</si>
  <si>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</si>
  <si>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</si>
  <si>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</si>
  <si>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</si>
  <si>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</si>
  <si>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</si>
  <si>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</si>
  <si>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</si>
  <si>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</si>
  <si>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</si>
  <si>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</si>
  <si>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</si>
  <si>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</si>
  <si>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</si>
  <si>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</si>
  <si>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</si>
  <si>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</si>
  <si>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</si>
  <si>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</si>
  <si>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</si>
  <si>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</si>
  <si>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</si>
  <si>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</si>
  <si>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</si>
  <si>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</si>
  <si>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</si>
  <si>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</si>
  <si>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</si>
  <si>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</si>
  <si>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</si>
  <si>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</si>
  <si>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</si>
  <si>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</si>
  <si>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</si>
  <si>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</si>
  <si>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</si>
  <si>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</si>
  <si>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</si>
  <si>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</si>
  <si>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</si>
  <si>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</si>
  <si>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</si>
  <si>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</si>
  <si>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</si>
  <si>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</si>
  <si>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</si>
  <si>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</si>
  <si>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</si>
  <si>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</si>
  <si>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</si>
  <si>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</si>
  <si>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</si>
  <si>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</si>
  <si>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</si>
  <si>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</si>
  <si>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</si>
  <si>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</si>
  <si>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</si>
  <si>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</si>
  <si>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</si>
  <si>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</si>
  <si>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</si>
  <si>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</si>
  <si>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</si>
  <si>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</si>
  <si>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</si>
  <si>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</si>
  <si>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</si>
  <si>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</si>
  <si>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</si>
  <si>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</si>
  <si>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</si>
  <si>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</si>
  <si>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</si>
  <si>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</si>
  <si>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</si>
  <si>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</si>
  <si>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</si>
  <si>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</si>
  <si>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</si>
  <si>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</si>
  <si>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</si>
  <si>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</si>
  <si>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</si>
  <si>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</si>
  <si>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</si>
  <si>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</si>
  <si>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</si>
  <si>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</si>
  <si>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</si>
  <si>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</si>
  <si>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</si>
  <si>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</si>
  <si>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</si>
  <si>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</si>
  <si>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</si>
  <si>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</si>
  <si>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</si>
  <si>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</si>
  <si>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</si>
  <si>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</si>
  <si>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</si>
  <si>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</si>
  <si>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</si>
  <si>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</si>
  <si>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</si>
  <si>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</si>
  <si>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</si>
  <si>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</si>
  <si>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</si>
  <si>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</si>
  <si>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</si>
  <si>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</si>
  <si>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</si>
  <si>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</si>
  <si>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</si>
  <si>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</si>
  <si>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</si>
  <si>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</si>
  <si>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</si>
  <si>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</si>
  <si>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</si>
  <si>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</si>
  <si>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</si>
  <si>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</si>
  <si>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</si>
  <si>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</si>
  <si>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</si>
  <si>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</si>
  <si>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</si>
  <si>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</si>
  <si>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</si>
  <si>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</si>
  <si>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</si>
  <si>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</si>
  <si>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</si>
  <si>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</si>
  <si>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</si>
  <si>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</si>
  <si>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</si>
  <si>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</si>
  <si>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</si>
  <si>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</si>
  <si>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</si>
  <si>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</si>
  <si>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</si>
  <si>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</si>
  <si>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</si>
  <si>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</si>
  <si>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</si>
  <si>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</si>
  <si>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</si>
  <si>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</si>
  <si>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</si>
  <si>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</si>
  <si>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</si>
  <si>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</si>
  <si>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</si>
  <si>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</si>
  <si>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</si>
  <si>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</si>
  <si>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</si>
  <si>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</si>
  <si>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</si>
  <si>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</si>
  <si>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</si>
  <si>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</si>
  <si>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</si>
  <si>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</si>
  <si>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</si>
  <si>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</si>
  <si>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</si>
  <si>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</si>
  <si>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</si>
  <si>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</si>
  <si>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</si>
  <si>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</si>
  <si>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</si>
  <si>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</si>
  <si>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</si>
  <si>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</si>
  <si>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</si>
  <si>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</si>
  <si>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</si>
  <si>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</si>
  <si>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</si>
  <si>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</si>
  <si>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</si>
  <si>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</si>
  <si>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</si>
  <si>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</si>
  <si>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</si>
  <si>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</si>
  <si>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</si>
  <si>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</si>
  <si>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</si>
  <si>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</si>
  <si>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</si>
  <si>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</si>
  <si>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</si>
  <si>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</si>
  <si>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</si>
  <si>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</si>
  <si>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</si>
  <si>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</si>
  <si>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</si>
  <si>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</si>
  <si>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</si>
  <si>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</si>
  <si>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</si>
  <si>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</si>
  <si>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</si>
  <si>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</si>
  <si>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</si>
  <si>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</si>
  <si>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</si>
  <si>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</si>
  <si>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</si>
  <si>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</si>
  <si>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</si>
  <si>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</si>
  <si>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</si>
  <si>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</si>
  <si>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</si>
  <si>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</si>
  <si>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</si>
  <si>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</si>
  <si>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</si>
  <si>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</si>
  <si>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</si>
  <si>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</si>
  <si>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</si>
  <si>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</si>
  <si>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</si>
  <si>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</si>
  <si>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</si>
  <si>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</si>
  <si>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</si>
  <si>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</si>
  <si>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</si>
  <si>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</si>
  <si>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</si>
  <si>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</si>
  <si>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</si>
  <si>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</si>
  <si>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</si>
  <si>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</si>
  <si>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</si>
  <si>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</si>
  <si>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</si>
  <si>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</si>
  <si>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</si>
  <si>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</si>
  <si>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</si>
  <si>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</si>
  <si>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</si>
  <si>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</si>
  <si>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</si>
  <si>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</si>
  <si>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</si>
  <si>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</si>
  <si>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</si>
  <si>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</si>
  <si>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</si>
  <si>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</si>
  <si>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</si>
  <si>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</si>
  <si>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</si>
  <si>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</si>
  <si>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</si>
  <si>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</si>
  <si>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</si>
  <si>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</si>
  <si>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</si>
  <si>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</si>
  <si>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</si>
  <si>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</si>
  <si>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</si>
  <si>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</si>
  <si>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</si>
  <si>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</si>
  <si>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</si>
  <si>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</si>
  <si>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</si>
  <si>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</si>
  <si>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</si>
  <si>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</si>
  <si>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</si>
  <si>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</si>
  <si>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</si>
  <si>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</si>
  <si>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</si>
  <si>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</si>
  <si>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</si>
  <si>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</si>
  <si>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</si>
  <si>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</si>
  <si>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</si>
  <si>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</si>
  <si>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</si>
  <si>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</si>
  <si>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</si>
  <si>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</si>
  <si>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</si>
  <si>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</si>
  <si>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</si>
  <si>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</si>
  <si>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</si>
  <si>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</si>
  <si>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</si>
  <si>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</si>
  <si>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</si>
  <si>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</si>
  <si>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</si>
  <si>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</si>
  <si>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</si>
  <si>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</si>
  <si>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</si>
  <si>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</si>
  <si>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</si>
  <si>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</si>
  <si>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</si>
  <si>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</si>
  <si>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</si>
  <si>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</si>
  <si>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</si>
  <si>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</si>
  <si>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</si>
  <si>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</si>
  <si>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</si>
  <si>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</si>
  <si>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</si>
  <si>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</si>
  <si>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</si>
  <si>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</si>
  <si>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</si>
  <si>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</si>
  <si>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</si>
  <si>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</si>
  <si>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</si>
  <si>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</si>
  <si>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</si>
  <si>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</si>
  <si>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</si>
  <si>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</si>
  <si>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</si>
  <si>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</si>
  <si>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</si>
  <si>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</si>
  <si>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</si>
  <si>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</si>
  <si>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</si>
  <si>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</si>
  <si>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</si>
  <si>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</si>
  <si>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</si>
  <si>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</si>
  <si>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</si>
  <si>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</si>
  <si>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</si>
  <si>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</si>
  <si>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</si>
  <si>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</si>
  <si>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</si>
  <si>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</si>
  <si>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</si>
  <si>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</si>
  <si>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</si>
  <si>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</si>
  <si>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</si>
  <si>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</si>
  <si>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</si>
  <si>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</si>
  <si>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</si>
  <si>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</si>
  <si>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</si>
  <si>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</si>
  <si>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</si>
  <si>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</si>
  <si>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</si>
  <si>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</si>
  <si>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</si>
  <si>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</si>
  <si>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</si>
  <si>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</si>
  <si>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</si>
  <si>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</si>
  <si>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</si>
  <si>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</si>
  <si>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</si>
  <si>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</si>
  <si>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</si>
  <si>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</si>
  <si>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</si>
  <si>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</si>
  <si>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</si>
  <si>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</si>
  <si>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</si>
  <si>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</si>
  <si>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</si>
  <si>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</si>
  <si>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</si>
  <si>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</si>
  <si>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</si>
  <si>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</si>
  <si>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</si>
  <si>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</si>
  <si>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</si>
  <si>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</si>
  <si>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</si>
  <si>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</si>
  <si>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</si>
  <si>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</si>
  <si>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</si>
  <si>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</si>
  <si>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</si>
  <si>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</si>
  <si>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</si>
  <si>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</si>
  <si>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</si>
  <si>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</si>
  <si>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</si>
  <si>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</si>
  <si>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</si>
  <si>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</si>
  <si>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</si>
  <si>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</si>
  <si>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</si>
  <si>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</si>
  <si>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</si>
  <si>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</si>
  <si>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</si>
  <si>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</si>
  <si>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</si>
  <si>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</si>
  <si>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</si>
  <si>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</si>
  <si>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</si>
  <si>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</si>
  <si>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</si>
  <si>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</si>
  <si>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</si>
  <si>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</si>
  <si>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</si>
  <si>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</si>
  <si>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</si>
  <si>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</si>
  <si>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</si>
  <si>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</si>
  <si>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</si>
  <si>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</si>
  <si>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</si>
  <si>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</si>
  <si>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</si>
  <si>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</si>
  <si>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</si>
  <si>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</si>
  <si>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</si>
  <si>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</si>
  <si>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</si>
  <si>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</si>
  <si>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</si>
  <si>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</si>
  <si>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</si>
  <si>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</si>
  <si>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</si>
  <si>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</si>
  <si>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</si>
  <si>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</si>
  <si>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</si>
  <si>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</si>
  <si>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</si>
  <si>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</si>
  <si>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</si>
  <si>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</si>
  <si>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</si>
  <si>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</si>
  <si>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</si>
  <si>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</si>
  <si>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</si>
  <si>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</si>
  <si>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</si>
  <si>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</si>
  <si>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</si>
  <si>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</si>
  <si>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</si>
  <si>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</si>
  <si>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</si>
  <si>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</si>
  <si>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</si>
  <si>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</si>
  <si>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</si>
  <si>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</si>
  <si>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</si>
  <si>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</si>
  <si>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</si>
  <si>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</si>
  <si>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</si>
  <si>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</si>
  <si>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</si>
  <si>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</si>
  <si>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</si>
  <si>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</si>
  <si>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</si>
  <si>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</si>
  <si>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</si>
  <si>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</si>
  <si>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</si>
  <si>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</si>
  <si>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</si>
  <si>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</si>
  <si>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</si>
  <si>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</si>
  <si>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</si>
  <si>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</si>
  <si>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</si>
  <si>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</si>
  <si>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</si>
  <si>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</si>
  <si>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</si>
  <si>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</si>
  <si>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</si>
  <si>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</si>
  <si>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</si>
  <si>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</si>
  <si>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</si>
  <si>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</si>
  <si>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</si>
  <si>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</si>
  <si>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</si>
  <si>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</si>
  <si>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</si>
  <si>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</si>
  <si>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</si>
  <si>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</si>
  <si>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</si>
  <si>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</si>
  <si>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</si>
  <si>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</si>
  <si>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</si>
  <si>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</si>
  <si>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</si>
  <si>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</si>
  <si>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</si>
  <si>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</si>
  <si>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</si>
  <si>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</si>
  <si>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</si>
  <si>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</si>
  <si>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</si>
  <si>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</si>
  <si>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</si>
  <si>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</si>
  <si>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</si>
  <si>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</si>
  <si>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</si>
  <si>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</si>
  <si>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</si>
  <si>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</si>
  <si>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</si>
  <si>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</si>
  <si>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</si>
  <si>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</si>
  <si>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</si>
  <si>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</si>
  <si>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</si>
  <si>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</si>
  <si>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</si>
  <si>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</si>
  <si>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</si>
  <si>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</si>
  <si>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</si>
  <si>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</si>
  <si>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</si>
  <si>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</si>
  <si>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</si>
  <si>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</si>
  <si>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</si>
  <si>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</si>
  <si>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</si>
  <si>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</si>
  <si>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</si>
  <si>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</si>
  <si>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</si>
  <si>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</si>
  <si>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</si>
  <si>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</si>
  <si>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</si>
  <si>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</si>
  <si>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</si>
  <si>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</si>
  <si>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</si>
  <si>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</si>
  <si>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</si>
  <si>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</si>
  <si>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</si>
  <si>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</si>
  <si>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</si>
  <si>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</si>
  <si>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</si>
  <si>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</si>
  <si>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</si>
  <si>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</si>
  <si>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</si>
  <si>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</si>
  <si>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</si>
  <si>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</si>
  <si>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</si>
  <si>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</si>
  <si>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</si>
  <si>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</si>
  <si>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</si>
  <si>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</si>
  <si>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</si>
  <si>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</si>
  <si>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</si>
  <si>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</si>
  <si>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</si>
  <si>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</si>
  <si>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</si>
  <si>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</si>
  <si>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</si>
  <si>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</si>
  <si>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</si>
  <si>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</si>
  <si>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</si>
  <si>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</si>
  <si>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</si>
  <si>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</si>
  <si>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</si>
  <si>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</si>
  <si>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</si>
  <si>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</si>
  <si>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</si>
  <si>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</si>
  <si>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</si>
  <si>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</si>
  <si>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</si>
  <si>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</si>
  <si>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</si>
  <si>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</si>
  <si>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</si>
  <si>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</si>
  <si>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</si>
  <si>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</si>
  <si>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</si>
  <si>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</si>
  <si>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</si>
  <si>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</si>
  <si>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</si>
  <si>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</si>
  <si>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</si>
  <si>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</si>
  <si>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</si>
  <si>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</si>
  <si>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</si>
  <si>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</si>
  <si>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</si>
  <si>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</si>
  <si>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</si>
  <si>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</si>
  <si>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</si>
  <si>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</si>
  <si>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</si>
  <si>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</si>
  <si>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</si>
  <si>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</si>
  <si>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</si>
  <si>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</si>
  <si>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</si>
  <si>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</si>
  <si>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</si>
  <si>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</si>
  <si>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</si>
  <si>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</si>
  <si>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</si>
  <si>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</si>
  <si>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</si>
  <si>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</si>
  <si>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</si>
  <si>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</si>
  <si>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</si>
  <si>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</si>
  <si>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</si>
  <si>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</si>
  <si>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</si>
  <si>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</si>
  <si>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</si>
  <si>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</si>
  <si>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</si>
  <si>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</si>
  <si>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</si>
  <si>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</si>
  <si>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</si>
  <si>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</si>
  <si>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</si>
  <si>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</si>
  <si>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</si>
  <si>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</si>
  <si>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</si>
  <si>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</si>
  <si>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</si>
  <si>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</si>
  <si>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</si>
  <si>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</si>
  <si>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</si>
  <si>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</si>
  <si>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</si>
  <si>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</si>
  <si>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</si>
  <si>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</si>
  <si>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</si>
  <si>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</si>
  <si>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</si>
  <si>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</si>
  <si>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</si>
  <si>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</si>
  <si>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</si>
  <si>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</si>
  <si>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</si>
  <si>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</si>
  <si>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</si>
  <si>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</si>
  <si>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</si>
  <si>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</si>
  <si>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</si>
  <si>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</si>
  <si>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</si>
  <si>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</si>
  <si>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</si>
  <si>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</si>
  <si>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</si>
  <si>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</si>
  <si>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</si>
  <si>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</si>
  <si>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</si>
  <si>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</si>
  <si>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</si>
  <si>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</si>
  <si>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</si>
  <si>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</si>
  <si>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</si>
  <si>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</si>
  <si>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</si>
  <si>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</si>
  <si>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</si>
  <si>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</si>
  <si>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</si>
  <si>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</si>
  <si>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</si>
  <si>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</si>
  <si>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</si>
  <si>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</si>
  <si>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</si>
  <si>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</si>
  <si>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</si>
  <si>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</si>
  <si>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</si>
  <si>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</si>
  <si>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</si>
  <si>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</si>
  <si>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</si>
  <si>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</si>
  <si>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</si>
  <si>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</si>
  <si>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</si>
  <si>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</si>
  <si>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</si>
  <si>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</si>
  <si>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</si>
  <si>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</si>
  <si>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</si>
  <si>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</si>
  <si>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</si>
  <si>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</si>
  <si>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</si>
  <si>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</si>
  <si>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</si>
  <si>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</si>
  <si>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</si>
  <si>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</si>
  <si>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</si>
  <si>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</si>
  <si>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</si>
  <si>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</si>
  <si>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</si>
  <si>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</si>
  <si>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</si>
  <si>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</si>
  <si>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</si>
  <si>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</si>
  <si>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</si>
  <si>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</si>
  <si>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</si>
  <si>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</si>
  <si>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</si>
  <si>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</si>
  <si>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</si>
  <si>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</si>
  <si>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</si>
  <si>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</si>
  <si>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</si>
  <si>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</si>
  <si>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</si>
  <si>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</si>
  <si>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</si>
  <si>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</si>
  <si>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</si>
  <si>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</si>
  <si>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</si>
  <si>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</si>
  <si>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</si>
  <si>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</si>
  <si>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</si>
  <si>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</si>
  <si>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</si>
  <si>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</si>
  <si>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</si>
  <si>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</si>
  <si>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</si>
  <si>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</si>
  <si>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</si>
  <si>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</si>
  <si>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</si>
  <si>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</si>
  <si>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</si>
  <si>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</si>
  <si>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</si>
  <si>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</si>
  <si>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</si>
  <si>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</si>
  <si>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</si>
  <si>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</si>
  <si>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</si>
  <si>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</si>
  <si>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</si>
  <si>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</si>
  <si>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</si>
  <si>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</si>
  <si>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</si>
  <si>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</si>
  <si>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</si>
  <si>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</si>
  <si>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</si>
  <si>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</si>
  <si>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</si>
  <si>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</si>
  <si>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</si>
  <si>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</si>
  <si>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</si>
  <si>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</si>
  <si>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</si>
  <si>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</si>
  <si>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</si>
  <si>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</si>
  <si>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</si>
  <si>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</si>
  <si>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</si>
  <si>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</si>
  <si>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</si>
  <si>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</si>
  <si>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</si>
  <si>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</si>
  <si>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</si>
  <si>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</si>
  <si>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</si>
  <si>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</si>
  <si>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</si>
  <si>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</si>
  <si>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</si>
  <si>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</si>
  <si>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</si>
  <si>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</si>
  <si>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</si>
  <si>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</si>
  <si>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</si>
  <si>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</si>
  <si>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</si>
  <si>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</si>
  <si>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</si>
  <si>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</si>
  <si>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</si>
  <si>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</si>
  <si>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</si>
  <si>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</si>
  <si>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</si>
  <si>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</si>
  <si>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</si>
  <si>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</si>
  <si>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</si>
  <si>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</si>
  <si>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</si>
  <si>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</si>
  <si>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</si>
  <si>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</si>
  <si>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</si>
  <si>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</si>
  <si>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</si>
  <si>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</si>
  <si>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</si>
  <si>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</si>
  <si>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</si>
  <si>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</si>
  <si>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</si>
  <si>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</si>
  <si>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</si>
  <si>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</si>
  <si>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</si>
  <si>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</si>
  <si>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</si>
  <si>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</si>
  <si>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</si>
  <si>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</si>
  <si>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</si>
  <si>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</si>
  <si>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</si>
  <si>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</si>
  <si>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</si>
  <si>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</si>
  <si>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</si>
  <si>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</si>
  <si>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</si>
  <si>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</si>
  <si>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</si>
  <si>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</si>
  <si>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</si>
  <si>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</si>
  <si>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</si>
  <si>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</si>
  <si>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</si>
  <si>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</si>
  <si>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</si>
  <si>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</si>
  <si>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</si>
  <si>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</si>
  <si>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</si>
  <si>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</si>
  <si>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</si>
  <si>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</si>
  <si>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</si>
  <si>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</si>
  <si>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</si>
  <si>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</si>
  <si>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</si>
  <si>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</si>
  <si>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</si>
  <si>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</si>
  <si>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</si>
  <si>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</si>
  <si>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</si>
  <si>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</si>
  <si>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</si>
  <si>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</si>
  <si>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</si>
  <si>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</si>
  <si>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</si>
  <si>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</si>
  <si>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</si>
  <si>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</si>
  <si>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</si>
  <si>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</si>
  <si>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</si>
  <si>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</si>
  <si>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</si>
  <si>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</si>
  <si>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</si>
  <si>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</si>
  <si>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</si>
  <si>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</si>
  <si>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</si>
  <si>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</si>
  <si>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</si>
  <si>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</si>
  <si>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</si>
  <si>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</si>
  <si>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</si>
  <si>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</si>
  <si>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</si>
  <si>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</si>
  <si>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</si>
  <si>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</si>
  <si>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</si>
  <si>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</si>
  <si>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</si>
  <si>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</si>
  <si>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</si>
  <si>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</si>
  <si>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</si>
  <si>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</si>
  <si>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</si>
  <si>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</si>
  <si>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</si>
  <si>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</si>
  <si>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</si>
  <si>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</si>
  <si>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</si>
  <si>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</si>
  <si>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</si>
  <si>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</si>
  <si>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</si>
  <si>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</si>
  <si>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</si>
  <si>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</si>
  <si>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</si>
  <si>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</si>
  <si>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</si>
  <si>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</si>
  <si>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</si>
  <si>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</si>
  <si>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</si>
  <si>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</si>
  <si>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</si>
  <si>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</si>
  <si>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</si>
  <si>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</si>
  <si>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</si>
  <si>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</si>
  <si>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</si>
  <si>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</si>
  <si>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</si>
  <si>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</si>
  <si>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</si>
  <si>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</si>
  <si>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</si>
  <si>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</si>
  <si>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</si>
  <si>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</si>
  <si>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</si>
  <si>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</si>
  <si>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</si>
  <si>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</si>
  <si>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</si>
  <si>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</si>
  <si>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</si>
  <si>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</si>
  <si>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</si>
  <si>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</si>
  <si>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</si>
  <si>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</si>
  <si>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</si>
  <si>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</si>
  <si>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</si>
  <si>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</si>
  <si>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</si>
  <si>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</si>
  <si>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</si>
  <si>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</si>
  <si>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</si>
  <si>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</si>
  <si>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</si>
  <si>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</si>
  <si>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</si>
  <si>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</si>
  <si>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</si>
  <si>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</si>
  <si>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</si>
  <si>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</si>
  <si>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</si>
  <si>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</si>
  <si>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</si>
  <si>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</si>
  <si>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</si>
  <si>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</si>
  <si>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</si>
  <si>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</si>
  <si>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</si>
  <si>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</si>
  <si>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</si>
  <si>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</si>
  <si>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</si>
  <si>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</si>
  <si>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</si>
  <si>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</si>
  <si>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</si>
  <si>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</si>
  <si>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</si>
  <si>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</si>
  <si>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</si>
  <si>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</si>
  <si>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</si>
  <si>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</si>
  <si>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</si>
  <si>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</si>
  <si>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</si>
  <si>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</si>
  <si>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</si>
  <si>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</si>
  <si>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</si>
  <si>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</si>
  <si>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</si>
  <si>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</si>
  <si>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</si>
  <si>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</si>
  <si>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</si>
  <si>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</si>
  <si>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</si>
  <si>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</si>
  <si>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</si>
  <si>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</si>
  <si>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</si>
  <si>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</si>
  <si>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</si>
  <si>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</si>
  <si>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</si>
  <si>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</si>
  <si>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</si>
  <si>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</si>
  <si>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</si>
  <si>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</si>
  <si>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</si>
  <si>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</si>
  <si>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</si>
  <si>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</si>
  <si>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</si>
  <si>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</si>
  <si>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</si>
  <si>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</si>
  <si>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</si>
  <si>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</si>
  <si>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</si>
  <si>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</si>
  <si>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</si>
  <si>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</si>
  <si>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</si>
  <si>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</si>
  <si>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</si>
  <si>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</si>
  <si>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</si>
  <si>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</si>
  <si>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</si>
  <si>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</si>
  <si>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</si>
  <si>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</si>
  <si>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</si>
  <si>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</si>
  <si>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</si>
  <si>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</si>
  <si>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</si>
  <si>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</si>
  <si>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</si>
  <si>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</si>
  <si>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</si>
  <si>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</si>
  <si>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</si>
  <si>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</si>
  <si>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</si>
  <si>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</si>
  <si>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</si>
  <si>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</si>
  <si>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</si>
  <si>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</si>
  <si>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</si>
  <si>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</si>
  <si>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</si>
  <si>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</si>
  <si>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</si>
  <si>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</si>
  <si>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</si>
  <si>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</si>
  <si>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</si>
  <si>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</si>
  <si>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</si>
  <si>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</si>
  <si>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</si>
  <si>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</si>
  <si>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</si>
  <si>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</si>
  <si>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</si>
  <si>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</si>
  <si>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</si>
  <si>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</si>
  <si>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</si>
  <si>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</si>
  <si>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</si>
  <si>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</si>
  <si>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</si>
  <si>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</si>
  <si>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</si>
  <si>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</si>
  <si>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</si>
  <si>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</si>
  <si>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</si>
  <si>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</si>
  <si>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</si>
  <si>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</si>
  <si>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</si>
  <si>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</si>
  <si>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</si>
  <si>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</si>
  <si>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</si>
  <si>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</si>
  <si>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</si>
  <si>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</si>
  <si>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</si>
  <si>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</si>
  <si>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</si>
  <si>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</si>
  <si>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</si>
  <si>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</si>
  <si>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</si>
  <si>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</si>
  <si>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</si>
  <si>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</si>
  <si>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</si>
  <si>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</si>
  <si>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</si>
  <si>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</si>
  <si>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</si>
  <si>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</si>
  <si>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</si>
  <si>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</si>
  <si>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</si>
  <si>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</si>
  <si>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</si>
  <si>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</si>
  <si>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</si>
  <si>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</si>
  <si>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</si>
  <si>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</si>
  <si>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</si>
  <si>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</si>
  <si>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</si>
  <si>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</si>
  <si>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</si>
  <si>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</si>
  <si>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</si>
  <si>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</si>
  <si>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</si>
  <si>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</si>
  <si>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</si>
  <si>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</si>
  <si>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</si>
  <si>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</si>
  <si>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</si>
  <si>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</si>
  <si>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</si>
  <si>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</si>
  <si>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</si>
  <si>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</si>
  <si>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</si>
  <si>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</si>
  <si>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</si>
  <si>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</si>
  <si>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</si>
  <si>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</si>
  <si>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</si>
  <si>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</si>
  <si>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</si>
  <si>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</si>
  <si>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</si>
  <si>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</si>
  <si>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</si>
  <si>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</si>
  <si>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</si>
  <si>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</si>
  <si>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</si>
  <si>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</si>
  <si>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</si>
  <si>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</si>
  <si>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</si>
  <si>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</si>
  <si>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</si>
  <si>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</si>
  <si>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</si>
  <si>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</si>
  <si>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</si>
  <si>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</si>
  <si>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</si>
  <si>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</si>
  <si>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</si>
  <si>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</si>
  <si>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</si>
  <si>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</si>
  <si>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</si>
  <si>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</si>
  <si>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</si>
  <si>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</si>
  <si>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</si>
  <si>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</si>
  <si>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</si>
  <si>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</si>
  <si>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</si>
  <si>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</si>
  <si>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</si>
  <si>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</si>
  <si>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</si>
  <si>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</si>
  <si>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</si>
  <si>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</si>
  <si>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</si>
  <si>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</si>
  <si>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</si>
  <si>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</si>
  <si>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</si>
  <si>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</si>
  <si>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</si>
  <si>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</si>
  <si>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</si>
  <si>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</si>
  <si>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</si>
  <si>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</si>
  <si>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</si>
  <si>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</si>
  <si>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</si>
  <si>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</si>
  <si>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</si>
  <si>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</si>
  <si>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</si>
  <si>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</si>
  <si>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</si>
  <si>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</si>
  <si>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</si>
  <si>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</si>
  <si>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</si>
  <si>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</si>
  <si>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</si>
  <si>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</si>
  <si>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</si>
  <si>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</si>
  <si>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</si>
  <si>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</si>
  <si>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</si>
  <si>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</si>
  <si>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</si>
  <si>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</si>
  <si>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</si>
  <si>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</si>
  <si>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</si>
  <si>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</si>
  <si>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</si>
  <si>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</si>
  <si>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</si>
  <si>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</si>
  <si>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</si>
  <si>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</si>
  <si>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</si>
  <si>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</si>
  <si>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</si>
  <si>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</si>
  <si>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</si>
  <si>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</si>
  <si>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</si>
  <si>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</si>
  <si>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</si>
  <si>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</si>
  <si>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</si>
  <si>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</si>
  <si>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</si>
  <si>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</si>
  <si>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</si>
  <si>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</si>
  <si>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</si>
  <si>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</si>
  <si>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</si>
  <si>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</si>
  <si>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</si>
  <si>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</si>
  <si>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</si>
  <si>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</si>
  <si>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</si>
  <si>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</si>
  <si>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</si>
  <si>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</si>
  <si>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</si>
  <si>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</si>
  <si>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</si>
  <si>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</si>
  <si>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</si>
  <si>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</si>
  <si>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</si>
  <si>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</si>
  <si>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</si>
  <si>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</si>
  <si>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</si>
  <si>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</si>
  <si>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</si>
  <si>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</si>
  <si>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</si>
  <si>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</si>
  <si>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</si>
  <si>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</si>
  <si>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</si>
  <si>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</si>
  <si>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</si>
  <si>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</si>
  <si>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</si>
  <si>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</si>
  <si>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</si>
  <si>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</si>
  <si>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</si>
  <si>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</si>
  <si>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</si>
  <si>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</si>
  <si>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</si>
  <si>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</si>
  <si>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</si>
  <si>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</si>
  <si>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</si>
  <si>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</si>
  <si>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</si>
  <si>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</si>
  <si>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</si>
  <si>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</si>
  <si>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</si>
  <si>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</si>
  <si>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</si>
  <si>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</si>
  <si>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</si>
  <si>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</si>
  <si>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</si>
  <si>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</si>
  <si>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</si>
  <si>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</si>
  <si>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</si>
  <si>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</si>
  <si>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</si>
  <si>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</si>
  <si>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</si>
  <si>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</si>
  <si>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</si>
  <si>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</si>
  <si>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</si>
  <si>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</si>
  <si>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</si>
  <si>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</si>
  <si>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</si>
  <si>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</si>
  <si>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</si>
  <si>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</si>
  <si>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</si>
  <si>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</si>
  <si>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</si>
  <si>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</si>
  <si>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</si>
  <si>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</si>
  <si>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</si>
  <si>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</si>
  <si>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</si>
  <si>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</si>
  <si>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</si>
  <si>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</si>
  <si>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</si>
  <si>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</si>
  <si>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</si>
  <si>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</si>
  <si>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</si>
  <si>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</si>
  <si>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</si>
  <si>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</si>
  <si>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</si>
  <si>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</si>
  <si>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</si>
  <si>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</si>
  <si>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</si>
  <si>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</si>
  <si>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</si>
  <si>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</si>
  <si>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</si>
  <si>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</si>
  <si>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</si>
  <si>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</si>
  <si>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</si>
  <si>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</si>
  <si>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</si>
  <si>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</si>
  <si>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</si>
  <si>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</si>
  <si>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</si>
  <si>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</si>
  <si>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</si>
  <si>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</si>
  <si>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</si>
  <si>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</si>
  <si>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</si>
  <si>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</si>
  <si>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</si>
  <si>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</si>
  <si>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</si>
  <si>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</si>
  <si>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</si>
  <si>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</si>
  <si>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</si>
  <si>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</si>
  <si>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</si>
  <si>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</si>
  <si>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</si>
  <si>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</si>
  <si>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</si>
  <si>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</si>
  <si>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</si>
  <si>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</si>
  <si>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</si>
  <si>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</si>
  <si>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</si>
  <si>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</si>
  <si>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</si>
  <si>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</si>
  <si>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</si>
  <si>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</si>
  <si>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</si>
  <si>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</si>
  <si>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</si>
  <si>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</si>
  <si>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</si>
  <si>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</si>
  <si>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</si>
  <si>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</si>
  <si>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</si>
  <si>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</si>
  <si>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</si>
  <si>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</si>
  <si>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</si>
  <si>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</si>
  <si>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</si>
  <si>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</si>
  <si>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</si>
  <si>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</si>
  <si>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</si>
  <si>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</si>
  <si>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</si>
  <si>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</si>
  <si>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</si>
  <si>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</si>
  <si>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</si>
  <si>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</si>
  <si>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</si>
  <si>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</si>
  <si>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</si>
  <si>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</si>
  <si>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</si>
  <si>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</si>
  <si>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</si>
  <si>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</si>
  <si>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</si>
  <si>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</si>
  <si>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</si>
  <si>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</si>
  <si>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</si>
  <si>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</si>
  <si>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</si>
  <si>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</si>
  <si>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</si>
  <si>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</si>
  <si>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</si>
  <si>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</si>
  <si>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</si>
  <si>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</si>
  <si>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</si>
  <si>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</si>
  <si>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</si>
  <si>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</si>
  <si>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</si>
  <si>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</si>
  <si>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</si>
  <si>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</si>
  <si>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</si>
  <si>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</si>
  <si>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</si>
  <si>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</si>
  <si>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</si>
  <si>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</si>
  <si>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</si>
  <si>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</si>
  <si>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</si>
  <si>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</si>
  <si>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</si>
  <si>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</si>
  <si>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</si>
  <si>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</si>
  <si>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</si>
  <si>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</si>
  <si>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</si>
  <si>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</si>
  <si>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</si>
  <si>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</si>
  <si>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</si>
  <si>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</si>
  <si>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</si>
  <si>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</si>
  <si>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</si>
  <si>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</si>
  <si>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</si>
  <si>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</si>
  <si>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</si>
  <si>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</si>
  <si>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</si>
  <si>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</si>
  <si>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</si>
  <si>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</si>
  <si>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</si>
  <si>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</si>
  <si>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</si>
  <si>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</si>
  <si>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</si>
  <si>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</si>
  <si>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</si>
  <si>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</si>
  <si>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</si>
  <si>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</si>
  <si>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</si>
  <si>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</si>
  <si>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</si>
  <si>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</si>
  <si>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</si>
  <si>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</si>
  <si>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</si>
  <si>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</si>
  <si>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</si>
  <si>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</si>
  <si>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</si>
  <si>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</si>
  <si>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</si>
  <si>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</si>
  <si>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</si>
  <si>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</si>
  <si>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</si>
  <si>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</si>
  <si>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</si>
  <si>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</si>
  <si>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</si>
  <si>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</si>
  <si>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</si>
  <si>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</si>
  <si>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</si>
  <si>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</si>
  <si>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</si>
  <si>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</si>
  <si>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</si>
  <si>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</si>
  <si>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</si>
  <si>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</si>
  <si>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</si>
  <si>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</si>
  <si>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</si>
  <si>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</si>
  <si>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</si>
  <si>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</si>
  <si>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</si>
  <si>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</si>
  <si>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</si>
  <si>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</si>
  <si>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</si>
  <si>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</si>
  <si>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</si>
  <si>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</si>
  <si>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</si>
  <si>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</si>
  <si>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</si>
  <si>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</si>
  <si>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</si>
  <si>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</si>
  <si>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</si>
  <si>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</si>
  <si>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</si>
  <si>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</si>
  <si>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</si>
  <si>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</si>
  <si>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</si>
  <si>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</si>
  <si>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</si>
  <si>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</si>
  <si>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</si>
  <si>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</si>
  <si>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</si>
  <si>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</si>
  <si>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</si>
  <si>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</si>
  <si>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</si>
  <si>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</si>
  <si>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</si>
  <si>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</si>
  <si>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</si>
  <si>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</si>
  <si>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</si>
  <si>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</si>
  <si>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</si>
  <si>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</si>
  <si>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</si>
  <si>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</si>
  <si>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</si>
  <si>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</si>
  <si>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</si>
  <si>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</si>
  <si>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</si>
  <si>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</si>
  <si>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</si>
  <si>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</si>
  <si>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</si>
  <si>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</si>
  <si>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</si>
  <si>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</si>
  <si>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</si>
  <si>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</si>
  <si>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</si>
  <si>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</si>
  <si>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</si>
  <si>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</si>
  <si>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</si>
  <si>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</si>
  <si>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</si>
  <si>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</si>
  <si>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</si>
  <si>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</si>
  <si>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</si>
  <si>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</si>
  <si>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</si>
  <si>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</si>
  <si>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</si>
  <si>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</si>
  <si>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</si>
  <si>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</si>
  <si>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</si>
  <si>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</si>
  <si>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</si>
  <si>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</si>
  <si>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</si>
  <si>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</si>
  <si>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</si>
  <si>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</si>
  <si>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</si>
  <si>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</si>
  <si>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</si>
  <si>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</si>
  <si>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</si>
  <si>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</si>
  <si>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</si>
  <si>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</si>
  <si>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</si>
  <si>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</si>
  <si>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</si>
  <si>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</si>
  <si>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</si>
  <si>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</si>
  <si>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</si>
  <si>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</si>
  <si>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</si>
  <si>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</si>
  <si>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</si>
  <si>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</si>
  <si>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</si>
  <si>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</si>
  <si>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</si>
  <si>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</si>
  <si>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</si>
  <si>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</si>
  <si>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</si>
  <si>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</si>
  <si>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</si>
  <si>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</si>
  <si>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</si>
  <si>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</si>
  <si>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</si>
  <si>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</si>
  <si>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</si>
  <si>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</si>
  <si>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</si>
  <si>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</si>
  <si>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</si>
  <si>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</si>
  <si>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</si>
  <si>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</si>
  <si>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</si>
  <si>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</si>
  <si>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</si>
  <si>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</si>
  <si>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</si>
  <si>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</si>
  <si>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</si>
  <si>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</si>
  <si>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</si>
  <si>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</si>
  <si>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</si>
  <si>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</si>
  <si>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</si>
  <si>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</si>
  <si>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</si>
  <si>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</si>
  <si>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</si>
  <si>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</si>
  <si>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</si>
  <si>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</si>
  <si>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</si>
  <si>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</si>
  <si>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</si>
  <si>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</si>
  <si>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</si>
  <si>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</si>
  <si>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</si>
  <si>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</si>
  <si>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</si>
  <si>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</si>
  <si>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</si>
  <si>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</si>
  <si>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</si>
  <si>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</si>
  <si>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</si>
  <si>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</si>
  <si>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</si>
  <si>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</si>
  <si>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</si>
  <si>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</si>
  <si>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</si>
  <si>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</si>
  <si>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</si>
  <si>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</si>
  <si>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</si>
  <si>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</si>
  <si>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</si>
  <si>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</si>
  <si>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</si>
  <si>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</si>
  <si>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</si>
  <si>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</si>
  <si>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</si>
  <si>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</si>
  <si>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</si>
  <si>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</si>
  <si>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</si>
  <si>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</si>
  <si>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</si>
  <si>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</si>
  <si>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</si>
  <si>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</si>
  <si>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</si>
  <si>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</si>
  <si>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</si>
  <si>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</si>
  <si>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</si>
  <si>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</si>
  <si>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</si>
  <si>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</si>
  <si>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</si>
  <si>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</si>
  <si>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</si>
  <si>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</si>
  <si>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</si>
  <si>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</si>
  <si>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</si>
  <si>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</si>
  <si>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</si>
  <si>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</si>
  <si>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</si>
  <si>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</si>
  <si>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</si>
  <si>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</si>
  <si>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</si>
  <si>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</si>
  <si>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</si>
  <si>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</si>
  <si>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</si>
  <si>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</si>
  <si>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</si>
  <si>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</si>
  <si>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</si>
  <si>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</si>
  <si>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</si>
  <si>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</si>
  <si>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</si>
  <si>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</si>
  <si>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</si>
  <si>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</si>
  <si>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</si>
  <si>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</si>
  <si>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</si>
  <si>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</si>
  <si>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</si>
  <si>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</si>
  <si>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</si>
  <si>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</si>
  <si>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</si>
  <si>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</si>
  <si>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</si>
  <si>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</si>
  <si>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</si>
  <si>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</si>
  <si>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</si>
  <si>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</si>
  <si>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</si>
  <si>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</si>
  <si>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</si>
  <si>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</si>
  <si>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</si>
  <si>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</si>
  <si>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</si>
  <si>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</si>
  <si>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</si>
  <si>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</si>
  <si>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</si>
  <si>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</si>
  <si>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</si>
  <si>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</si>
  <si>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</si>
  <si>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</si>
  <si>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</si>
  <si>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</si>
  <si>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</si>
  <si>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</si>
  <si>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</si>
  <si>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</si>
  <si>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</si>
  <si>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</si>
  <si>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</si>
  <si>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</si>
  <si>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</si>
  <si>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</si>
  <si>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</si>
  <si>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</si>
  <si>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</si>
  <si>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</si>
  <si>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</si>
  <si>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</si>
  <si>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</si>
  <si>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</si>
  <si>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</si>
  <si>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</si>
  <si>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</si>
  <si>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</si>
  <si>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</si>
  <si>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</si>
  <si>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</si>
  <si>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</si>
  <si>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</si>
  <si>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</si>
  <si>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</si>
  <si>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</si>
  <si>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</si>
  <si>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</si>
  <si>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</si>
  <si>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</si>
  <si>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</si>
  <si>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</si>
  <si>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</si>
  <si>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</si>
  <si>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</si>
  <si>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</si>
  <si>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</si>
  <si>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</si>
  <si>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</si>
  <si>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</si>
  <si>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</si>
  <si>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</si>
  <si>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</si>
  <si>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</si>
  <si>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</si>
  <si>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</si>
  <si>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</si>
  <si>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</si>
  <si>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</si>
  <si>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</si>
  <si>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</si>
  <si>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</si>
  <si>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</si>
  <si>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</si>
  <si>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</si>
  <si>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</si>
  <si>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</si>
  <si>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</si>
  <si>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</si>
  <si>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</si>
  <si>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</si>
  <si>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</si>
  <si>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</si>
  <si>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</si>
  <si>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</si>
  <si>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</si>
  <si>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</si>
  <si>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</si>
  <si>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</si>
  <si>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</si>
  <si>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</si>
  <si>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</si>
  <si>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</si>
  <si>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</si>
  <si>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</si>
  <si>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</si>
  <si>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</si>
  <si>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</si>
  <si>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</si>
  <si>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</si>
  <si>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</si>
  <si>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</si>
  <si>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</si>
  <si>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</si>
  <si>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</si>
  <si>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</si>
  <si>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</si>
  <si>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</si>
  <si>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</si>
  <si>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</si>
  <si>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</si>
  <si>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</si>
  <si>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</si>
  <si>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</si>
  <si>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</si>
  <si>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</si>
  <si>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</si>
  <si>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</si>
  <si>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</si>
  <si>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</si>
  <si>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</si>
  <si>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</si>
  <si>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</si>
  <si>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</si>
  <si>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</si>
  <si>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</si>
  <si>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</si>
  <si>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</si>
  <si>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</si>
  <si>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</si>
  <si>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</si>
  <si>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</si>
  <si>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</si>
  <si>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</si>
  <si>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</si>
  <si>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</si>
  <si>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</si>
  <si>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</si>
  <si>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</si>
  <si>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</si>
  <si>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</si>
  <si>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</si>
  <si>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</si>
  <si>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</si>
  <si>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</si>
  <si>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</si>
  <si>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</si>
  <si>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</si>
  <si>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</si>
  <si>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</si>
  <si>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</si>
  <si>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</si>
  <si>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</si>
  <si>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</si>
  <si>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</si>
  <si>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</si>
  <si>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</si>
  <si>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</si>
  <si>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</si>
  <si>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</si>
  <si>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</si>
  <si>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</si>
  <si>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</si>
  <si>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</si>
  <si>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</si>
  <si>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</si>
  <si>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</si>
  <si>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</si>
  <si>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</si>
  <si>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</si>
  <si>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</si>
  <si>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</si>
  <si>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</si>
  <si>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</si>
  <si>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</si>
  <si>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</si>
  <si>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</si>
  <si>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</si>
  <si>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</si>
  <si>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</si>
  <si>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</si>
  <si>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</si>
  <si>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</si>
  <si>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</si>
  <si>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</si>
  <si>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</si>
  <si>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</si>
  <si>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</si>
  <si>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</si>
  <si>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</si>
  <si>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</si>
  <si>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</si>
  <si>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</si>
  <si>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</si>
  <si>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</si>
  <si>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</si>
  <si>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</si>
  <si>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</si>
  <si>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</si>
  <si>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</si>
  <si>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</si>
  <si>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</si>
  <si>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</si>
  <si>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</si>
  <si>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</si>
  <si>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</si>
  <si>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</si>
  <si>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</si>
  <si>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</si>
  <si>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</si>
  <si>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</si>
  <si>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</si>
  <si>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</si>
  <si>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</si>
  <si>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</si>
  <si>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</si>
  <si>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</si>
  <si>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</si>
  <si>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</si>
  <si>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</si>
  <si>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</si>
  <si>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</si>
  <si>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</si>
  <si>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</si>
  <si>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</si>
  <si>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</si>
  <si>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</si>
  <si>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</si>
  <si>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</si>
  <si>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</si>
  <si>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</si>
  <si>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</si>
  <si>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</si>
  <si>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</si>
  <si>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</si>
  <si>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</si>
  <si>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</si>
  <si>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</si>
  <si>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</si>
  <si>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</si>
  <si>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</si>
  <si>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</si>
  <si>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</si>
  <si>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</si>
  <si>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</si>
  <si>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</si>
  <si>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</si>
  <si>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</si>
  <si>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</si>
  <si>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</si>
  <si>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</si>
  <si>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</si>
  <si>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</si>
  <si>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</si>
  <si>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</si>
  <si>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</si>
  <si>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</si>
  <si>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</si>
  <si>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</si>
  <si>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</si>
  <si>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</si>
  <si>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</si>
  <si>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</si>
  <si>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</si>
  <si>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</si>
  <si>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</si>
  <si>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</si>
  <si>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</si>
  <si>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</si>
  <si>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</si>
  <si>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</si>
  <si>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</si>
  <si>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</si>
  <si>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</si>
  <si>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</si>
  <si>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</si>
  <si>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</si>
  <si>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</si>
  <si>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</si>
  <si>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</si>
  <si>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</si>
  <si>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</si>
  <si>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</si>
  <si>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</si>
  <si>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</si>
  <si>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</si>
  <si>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</si>
  <si>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</si>
  <si>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</si>
  <si>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</si>
  <si>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</si>
  <si>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</si>
  <si>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</si>
  <si>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</si>
  <si>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</si>
  <si>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</si>
  <si>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</si>
  <si>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</si>
  <si>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</si>
  <si>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</si>
  <si>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</si>
  <si>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</si>
  <si>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</si>
  <si>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</si>
  <si>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</si>
  <si>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</si>
  <si>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</si>
  <si>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</si>
  <si>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</si>
  <si>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</si>
  <si>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</si>
  <si>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</si>
  <si>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</si>
  <si>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</si>
  <si>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</si>
  <si>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</si>
  <si>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</si>
  <si>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</si>
  <si>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</si>
  <si>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</si>
  <si>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</si>
  <si>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</si>
  <si>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</si>
  <si>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</si>
  <si>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</si>
  <si>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</si>
  <si>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</si>
  <si>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</si>
  <si>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</si>
  <si>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</si>
  <si>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</si>
  <si>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</si>
  <si>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</si>
  <si>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</si>
  <si>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</si>
  <si>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</si>
  <si>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</si>
  <si>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</si>
  <si>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</si>
  <si>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</si>
  <si>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</si>
  <si>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</si>
  <si>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</si>
  <si>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</si>
  <si>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</si>
  <si>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</si>
  <si>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</si>
  <si>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</si>
  <si>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</si>
  <si>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</si>
  <si>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</si>
  <si>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</si>
  <si>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</si>
  <si>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</si>
  <si>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</si>
  <si>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</si>
  <si>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</si>
  <si>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</si>
  <si>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</si>
  <si>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</si>
  <si>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</si>
  <si>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</si>
  <si>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</si>
  <si>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</si>
  <si>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</si>
  <si>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</si>
  <si>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</si>
  <si>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</si>
  <si>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</si>
  <si>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</si>
  <si>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</si>
  <si>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</si>
  <si>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</si>
  <si>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</si>
  <si>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</si>
  <si>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</si>
  <si>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</si>
  <si>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</si>
  <si>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</si>
  <si>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</si>
  <si>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</si>
  <si>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</si>
  <si>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</si>
  <si>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</si>
  <si>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</si>
  <si>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</si>
  <si>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</si>
  <si>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</si>
  <si>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</si>
  <si>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</si>
  <si>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</si>
  <si>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</si>
  <si>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</si>
  <si>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</si>
  <si>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</si>
  <si>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</si>
  <si>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</si>
  <si>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</si>
  <si>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</si>
  <si>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</si>
  <si>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</si>
  <si>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</si>
  <si>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</si>
  <si>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</si>
  <si>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</si>
  <si>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</si>
  <si>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</si>
  <si>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</si>
  <si>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</si>
  <si>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</si>
  <si>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</si>
  <si>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</si>
  <si>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</si>
  <si>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</si>
  <si>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</si>
  <si>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</si>
  <si>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</si>
  <si>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</si>
  <si>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</si>
  <si>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</si>
  <si>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</si>
  <si>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</si>
  <si>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</si>
  <si>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</si>
  <si>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</si>
  <si>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</si>
  <si>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</si>
  <si>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</si>
  <si>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</si>
  <si>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</si>
  <si>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</si>
  <si>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</si>
  <si>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</si>
  <si>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</si>
  <si>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</si>
  <si>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</si>
  <si>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</si>
  <si>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</si>
  <si>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</si>
  <si>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</si>
  <si>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</si>
  <si>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</si>
  <si>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</si>
  <si>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</si>
  <si>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</si>
  <si>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</si>
  <si>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</si>
  <si>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</si>
  <si>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</si>
  <si>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</si>
  <si>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</si>
  <si>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</si>
  <si>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</si>
  <si>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</si>
  <si>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</si>
  <si>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</si>
  <si>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</si>
  <si>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</si>
  <si>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</si>
  <si>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</si>
  <si>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</si>
  <si>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</si>
  <si>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</si>
  <si>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</si>
  <si>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</si>
  <si>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</si>
  <si>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</si>
  <si>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</si>
  <si>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</si>
  <si>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</si>
  <si>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</si>
  <si>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</si>
  <si>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</si>
  <si>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</si>
  <si>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</si>
  <si>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</si>
  <si>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</si>
  <si>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</si>
  <si>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</si>
  <si>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</si>
  <si>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</si>
  <si>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</si>
  <si>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</si>
  <si>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</si>
  <si>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</si>
  <si>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</si>
  <si>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</si>
  <si>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</si>
  <si>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</si>
  <si>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</si>
  <si>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</si>
  <si>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</si>
  <si>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</si>
  <si>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</si>
  <si>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</si>
  <si>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</si>
  <si>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</si>
  <si>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</si>
  <si>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</si>
  <si>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</si>
  <si>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</si>
  <si>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</si>
  <si>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</si>
  <si>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</si>
  <si>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</si>
  <si>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</si>
  <si>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</si>
  <si>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</si>
  <si>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</si>
  <si>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</si>
  <si>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</si>
  <si>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</si>
  <si>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</si>
  <si>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</si>
  <si>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</si>
  <si>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</si>
  <si>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</si>
  <si>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</si>
  <si>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</si>
  <si>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</si>
  <si>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</si>
  <si>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</si>
  <si>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</si>
  <si>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</si>
  <si>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</si>
  <si>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</si>
  <si>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</si>
  <si>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</si>
  <si>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</si>
  <si>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</si>
  <si>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</si>
  <si>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</si>
  <si>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</si>
  <si>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</si>
  <si>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</si>
  <si>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</si>
  <si>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</si>
  <si>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</si>
  <si>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</si>
  <si>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</si>
  <si>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</si>
  <si>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</si>
  <si>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</si>
  <si>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</si>
  <si>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</si>
  <si>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</si>
  <si>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</si>
  <si>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</si>
  <si>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</si>
  <si>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</si>
  <si>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</si>
  <si>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</si>
  <si>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</si>
  <si>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</si>
  <si>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</si>
  <si>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</si>
  <si>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</si>
  <si>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</si>
  <si>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</si>
  <si>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</si>
  <si>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</si>
  <si>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</si>
  <si>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</si>
  <si>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</si>
  <si>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</si>
  <si>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</si>
  <si>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</si>
  <si>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</si>
  <si>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</si>
  <si>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</si>
  <si>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</si>
  <si>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</si>
  <si>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</si>
  <si>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</si>
  <si>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</si>
  <si>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</si>
  <si>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</si>
  <si>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</si>
  <si>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</si>
  <si>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</si>
  <si>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</si>
  <si>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</si>
  <si>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</si>
  <si>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</si>
  <si>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</si>
  <si>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</si>
  <si>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</si>
  <si>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</si>
  <si>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</si>
  <si>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</si>
  <si>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</si>
  <si>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</si>
  <si>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</si>
  <si>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</si>
  <si>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</si>
  <si>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</si>
  <si>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</si>
  <si>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</si>
  <si>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</si>
  <si>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</si>
  <si>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</si>
  <si>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</si>
  <si>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</si>
  <si>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</si>
  <si>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</si>
  <si>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</si>
  <si>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</si>
  <si>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</si>
  <si>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</si>
  <si>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</si>
  <si>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</si>
  <si>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</si>
  <si>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</si>
  <si>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</si>
  <si>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</si>
  <si>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</si>
  <si>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</si>
  <si>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</si>
  <si>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</si>
  <si>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</si>
  <si>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</si>
  <si>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</si>
  <si>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</si>
  <si>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</si>
  <si>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</si>
  <si>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</si>
  <si>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</si>
  <si>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</si>
  <si>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</si>
  <si>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</si>
  <si>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</si>
  <si>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</si>
  <si>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</si>
  <si>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</si>
  <si>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</si>
  <si>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</si>
  <si>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</si>
  <si>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</si>
  <si>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</si>
  <si>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</si>
  <si>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</si>
  <si>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</si>
  <si>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</si>
  <si>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</si>
  <si>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</si>
  <si>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</si>
  <si>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</si>
  <si>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</si>
  <si>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</si>
  <si>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</si>
  <si>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</si>
  <si>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</si>
  <si>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</si>
  <si>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</si>
  <si>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</si>
  <si>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</si>
  <si>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</si>
  <si>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</si>
  <si>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</si>
  <si>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</si>
  <si>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</si>
  <si>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</si>
  <si>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</si>
  <si>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</si>
  <si>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</si>
  <si>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</si>
  <si>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</si>
  <si>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</si>
  <si>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</si>
  <si>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</si>
  <si>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</si>
  <si>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</si>
  <si>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</si>
  <si>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</si>
  <si>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</si>
  <si>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</si>
  <si>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</si>
  <si>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</si>
  <si>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</si>
  <si>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</si>
  <si>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</si>
  <si>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</si>
  <si>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</si>
  <si>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</si>
  <si>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</si>
  <si>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</si>
  <si>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</si>
  <si>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</si>
  <si>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</si>
  <si>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</si>
  <si>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</si>
  <si>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</si>
  <si>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</si>
  <si>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</si>
  <si>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</si>
  <si>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</si>
  <si>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</si>
  <si>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</si>
  <si>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</si>
  <si>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</si>
  <si>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</si>
  <si>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</si>
  <si>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</si>
  <si>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</si>
  <si>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</si>
  <si>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</si>
  <si>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</si>
  <si>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</si>
  <si>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</si>
  <si>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</si>
  <si>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</si>
  <si>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</si>
  <si>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</si>
  <si>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</si>
  <si>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</si>
  <si>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</si>
  <si>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</si>
  <si>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</si>
  <si>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</si>
  <si>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</si>
  <si>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</si>
  <si>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</si>
  <si>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</si>
  <si>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</si>
  <si>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</si>
  <si>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</si>
  <si>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</si>
  <si>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</si>
  <si>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</si>
  <si>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</si>
  <si>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</si>
  <si>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</si>
  <si>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</si>
  <si>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</si>
  <si>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</si>
  <si>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</si>
  <si>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</si>
  <si>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</si>
  <si>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</si>
  <si>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</si>
  <si>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</si>
  <si>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</si>
  <si>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</si>
  <si>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</si>
  <si>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</si>
  <si>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</si>
  <si>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</si>
  <si>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</si>
  <si>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</si>
  <si>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</si>
  <si>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</si>
  <si>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</si>
  <si>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</si>
  <si>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</si>
  <si>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</si>
  <si>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</si>
  <si>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</si>
  <si>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</si>
  <si>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</si>
  <si>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</si>
  <si>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</si>
  <si>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</si>
  <si>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</si>
  <si>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</si>
  <si>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</si>
  <si>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</si>
  <si>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</si>
  <si>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</si>
  <si>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</si>
  <si>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</si>
  <si>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</si>
  <si>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</si>
  <si>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</si>
  <si>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</si>
  <si>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</si>
  <si>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</si>
  <si>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</si>
  <si>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</si>
  <si>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</si>
  <si>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</si>
  <si>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</si>
  <si>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</si>
  <si>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</si>
  <si>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</si>
  <si>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</si>
  <si>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</si>
  <si>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</si>
  <si>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</si>
  <si>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</si>
  <si>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</si>
  <si>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</si>
  <si>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</si>
  <si>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</si>
  <si>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</si>
  <si>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</si>
  <si>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</si>
  <si>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</si>
  <si>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</si>
  <si>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</si>
  <si>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</si>
  <si>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</si>
  <si>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</si>
  <si>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</si>
  <si>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</si>
  <si>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</si>
  <si>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</si>
  <si>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</si>
  <si>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</si>
  <si>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</si>
  <si>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</si>
  <si>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</si>
  <si>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</si>
  <si>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</si>
  <si>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</si>
  <si>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</si>
  <si>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</si>
  <si>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</si>
  <si>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</si>
  <si>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</si>
  <si>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</si>
  <si>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</si>
  <si>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</si>
  <si>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</si>
  <si>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</si>
  <si>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</si>
  <si>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</si>
  <si>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</si>
  <si>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</si>
  <si>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</si>
  <si>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</si>
  <si>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</si>
  <si>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</si>
  <si>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</si>
  <si>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</si>
  <si>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</si>
  <si>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</si>
  <si>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</si>
  <si>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</si>
  <si>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</si>
  <si>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</si>
  <si>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</si>
  <si>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</si>
  <si>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</si>
  <si>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</si>
  <si>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</si>
  <si>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</si>
  <si>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</si>
  <si>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</si>
  <si>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</si>
  <si>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</si>
  <si>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</si>
  <si>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</si>
  <si>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</si>
  <si>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</si>
  <si>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</si>
  <si>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</si>
  <si>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</si>
  <si>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</si>
  <si>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</si>
  <si>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</si>
  <si>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</si>
  <si>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</si>
  <si>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</si>
  <si>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</si>
  <si>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</si>
  <si>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</si>
  <si>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</si>
  <si>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</si>
  <si>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</si>
  <si>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</si>
  <si>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</si>
  <si>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</si>
  <si>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</si>
  <si>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</si>
  <si>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</si>
  <si>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</si>
  <si>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</si>
  <si>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</si>
  <si>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</si>
  <si>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</si>
  <si>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</si>
  <si>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</si>
  <si>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</si>
  <si>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</si>
  <si>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</si>
  <si>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</si>
  <si>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</si>
  <si>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</si>
  <si>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</si>
  <si>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</si>
  <si>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</si>
  <si>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</si>
  <si>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</si>
  <si>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</si>
  <si>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</si>
  <si>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</si>
  <si>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</si>
  <si>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</si>
  <si>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</si>
  <si>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</si>
  <si>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</si>
  <si>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</si>
  <si>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</si>
  <si>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</si>
  <si>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</si>
  <si>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</si>
  <si>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</si>
  <si>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</si>
  <si>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</si>
  <si>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</si>
  <si>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</si>
  <si>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</si>
  <si>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</si>
  <si>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</si>
  <si>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</si>
  <si>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</si>
  <si>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</si>
  <si>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</si>
  <si>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</si>
  <si>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</si>
  <si>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</si>
  <si>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</si>
  <si>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</si>
  <si>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</si>
  <si>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</si>
  <si>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</si>
  <si>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</si>
  <si>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</si>
  <si>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</si>
  <si>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</si>
  <si>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</si>
  <si>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</si>
  <si>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</si>
  <si>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</si>
  <si>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</si>
  <si>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</si>
  <si>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</si>
  <si>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</si>
  <si>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</si>
  <si>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</si>
  <si>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</si>
  <si>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</si>
  <si>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</si>
  <si>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</si>
  <si>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</si>
  <si>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</si>
  <si>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</si>
  <si>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</si>
  <si>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</si>
  <si>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</si>
  <si>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</si>
  <si>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</si>
  <si>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</si>
  <si>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</si>
  <si>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</si>
  <si>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</si>
  <si>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</si>
  <si>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</si>
  <si>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</si>
  <si>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</si>
  <si>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</si>
  <si>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</si>
  <si>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</si>
  <si>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</si>
  <si>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</si>
  <si>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</si>
  <si>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</si>
  <si>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</si>
  <si>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</si>
  <si>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</si>
  <si>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</si>
  <si>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</si>
  <si>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</si>
  <si>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</si>
  <si>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</si>
  <si>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</si>
  <si>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</si>
  <si>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</si>
  <si>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</si>
  <si>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</si>
  <si>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</si>
  <si>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</si>
  <si>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</si>
  <si>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</si>
  <si>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</si>
  <si>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</si>
  <si>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</si>
  <si>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</si>
  <si>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</si>
  <si>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</si>
  <si>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</si>
  <si>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</si>
  <si>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</si>
  <si>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</si>
  <si>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</si>
  <si>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</si>
  <si>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</si>
  <si>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</si>
  <si>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</si>
  <si>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</si>
  <si>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</si>
  <si>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</si>
  <si>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</si>
  <si>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</si>
  <si>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</si>
  <si>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</si>
  <si>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</si>
  <si>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</si>
  <si>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</si>
  <si>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</si>
  <si>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</si>
  <si>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</si>
  <si>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</si>
  <si>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</si>
  <si>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</si>
  <si>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</si>
  <si>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</si>
  <si>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</si>
  <si>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</si>
  <si>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</si>
  <si>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</si>
  <si>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</si>
  <si>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</si>
  <si>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</si>
  <si>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</si>
  <si>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</si>
  <si>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</si>
  <si>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</si>
  <si>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</si>
  <si>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</si>
  <si>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</si>
  <si>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</si>
  <si>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</si>
  <si>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</si>
  <si>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</si>
  <si>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</si>
  <si>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</si>
  <si>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</si>
  <si>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</si>
  <si>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</si>
  <si>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</si>
  <si>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</si>
  <si>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</si>
  <si>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</si>
  <si>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</si>
  <si>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</si>
  <si>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</si>
  <si>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</si>
  <si>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</si>
  <si>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</si>
  <si>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</si>
  <si>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</si>
  <si>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</si>
  <si>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</si>
  <si>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</si>
  <si>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</si>
  <si>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</si>
  <si>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</si>
  <si>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</si>
  <si>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</si>
  <si>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</si>
  <si>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</si>
  <si>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</si>
  <si>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</si>
  <si>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</si>
  <si>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</si>
  <si>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</si>
  <si>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</si>
  <si>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</si>
  <si>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</si>
  <si>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</si>
  <si>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</si>
  <si>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</si>
  <si>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</si>
  <si>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</si>
  <si>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</si>
  <si>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</si>
  <si>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</si>
  <si>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</si>
  <si>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</si>
  <si>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</si>
  <si>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</si>
  <si>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</si>
  <si>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</si>
  <si>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</si>
  <si>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</si>
  <si>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</si>
  <si>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</si>
  <si>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</si>
  <si>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</si>
  <si>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</si>
  <si>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</si>
  <si>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</si>
  <si>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</si>
  <si>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</si>
  <si>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</si>
  <si>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</si>
  <si>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</si>
  <si>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</si>
  <si>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</si>
  <si>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</si>
  <si>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</si>
  <si>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</si>
  <si>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</si>
  <si>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</si>
  <si>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</si>
  <si>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</si>
  <si>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</si>
  <si>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</si>
  <si>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</si>
  <si>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</si>
  <si>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</si>
  <si>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</si>
  <si>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</si>
  <si>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</si>
  <si>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</si>
  <si>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</si>
  <si>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</si>
  <si>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</si>
  <si>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</si>
  <si>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</si>
  <si>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</si>
  <si>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</si>
  <si>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</si>
  <si>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</si>
  <si>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</si>
  <si>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</si>
  <si>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</si>
  <si>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</si>
  <si>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</si>
  <si>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</si>
  <si>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</si>
  <si>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</si>
  <si>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</si>
  <si>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</si>
  <si>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</si>
  <si>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</si>
  <si>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</si>
  <si>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</si>
  <si>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</si>
  <si>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</si>
  <si>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</si>
  <si>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</si>
  <si>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</si>
  <si>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</si>
  <si>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</si>
  <si>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</si>
  <si>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</si>
  <si>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</si>
  <si>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</si>
  <si>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</si>
  <si>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</si>
  <si>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</si>
  <si>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</si>
  <si>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</si>
  <si>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</si>
  <si>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</si>
  <si>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</si>
  <si>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</si>
  <si>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</si>
  <si>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</si>
  <si>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</si>
  <si>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</si>
  <si>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</si>
  <si>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</si>
  <si>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</si>
  <si>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</si>
  <si>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</si>
  <si>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</si>
  <si>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</si>
  <si>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</si>
  <si>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</si>
  <si>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</si>
  <si>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</si>
  <si>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</si>
  <si>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</si>
  <si>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</si>
  <si>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</si>
  <si>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</si>
  <si>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</si>
  <si>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</si>
  <si>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</si>
  <si>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</si>
  <si>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</si>
  <si>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</si>
  <si>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</si>
  <si>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</si>
  <si>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</si>
  <si>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</si>
  <si>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</si>
  <si>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</si>
  <si>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</si>
  <si>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</si>
  <si>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</si>
  <si>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</si>
  <si>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</si>
  <si>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</si>
  <si>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</si>
  <si>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</si>
  <si>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</si>
  <si>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</si>
  <si>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</si>
  <si>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</si>
  <si>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</si>
  <si>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</si>
  <si>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</si>
  <si>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</si>
  <si>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</si>
  <si>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</si>
  <si>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</si>
  <si>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</si>
  <si>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</si>
  <si>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</si>
  <si>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</si>
  <si>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</si>
  <si>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</si>
  <si>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</si>
  <si>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</si>
  <si>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</si>
  <si>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</si>
  <si>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</si>
  <si>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</si>
  <si>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</si>
  <si>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</si>
  <si>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</si>
  <si>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</si>
  <si>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</si>
  <si>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</si>
  <si>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</si>
  <si>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</si>
  <si>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</si>
  <si>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</si>
  <si>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</si>
  <si>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</si>
  <si>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</si>
  <si>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</si>
  <si>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</si>
  <si>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</si>
  <si>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</si>
  <si>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</si>
  <si>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</si>
  <si>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</si>
  <si>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</si>
  <si>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</si>
  <si>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</si>
  <si>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</si>
  <si>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</si>
  <si>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</si>
  <si>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</si>
  <si>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</si>
  <si>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</si>
  <si>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</si>
  <si>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</si>
  <si>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</si>
  <si>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</si>
  <si>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</si>
  <si>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</si>
  <si>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</si>
  <si>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</si>
  <si>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</si>
  <si>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</si>
  <si>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</si>
  <si>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</si>
  <si>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</si>
  <si>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</si>
  <si>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</si>
  <si>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</si>
  <si>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</si>
  <si>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</si>
  <si>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</si>
  <si>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</si>
  <si>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</si>
  <si>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</si>
  <si>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</si>
  <si>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</si>
  <si>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</si>
  <si>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</si>
  <si>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</si>
  <si>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</si>
  <si>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</si>
  <si>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</si>
  <si>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</si>
  <si>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</si>
  <si>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</si>
  <si>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</si>
  <si>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</si>
  <si>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</si>
  <si>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</si>
  <si>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</si>
  <si>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</si>
  <si>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</si>
  <si>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</si>
  <si>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</si>
  <si>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</si>
  <si>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</si>
  <si>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</si>
  <si>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</si>
  <si>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</si>
  <si>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</si>
  <si>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</si>
  <si>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</si>
  <si>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</si>
  <si>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</si>
  <si>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</si>
  <si>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</si>
  <si>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</si>
  <si>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</si>
  <si>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</si>
  <si>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</si>
  <si>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</si>
  <si>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</si>
  <si>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</si>
  <si>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</si>
  <si>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</si>
  <si>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</si>
  <si>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</si>
  <si>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</si>
  <si>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</si>
  <si>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</si>
  <si>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</si>
  <si>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</si>
  <si>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</si>
  <si>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</si>
  <si>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</si>
  <si>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</si>
  <si>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</si>
  <si>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</si>
  <si>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</si>
  <si>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</si>
  <si>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</si>
  <si>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</si>
  <si>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</si>
  <si>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</si>
  <si>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</si>
  <si>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</si>
  <si>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</si>
  <si>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</si>
  <si>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</si>
  <si>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</si>
  <si>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</si>
  <si>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</si>
  <si>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</si>
  <si>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</si>
  <si>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</si>
  <si>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</si>
  <si>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</si>
  <si>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</si>
  <si>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</si>
  <si>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</si>
  <si>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</si>
  <si>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</si>
  <si>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</si>
  <si>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</si>
  <si>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</si>
  <si>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</si>
  <si>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</si>
  <si>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</si>
  <si>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</si>
  <si>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</si>
  <si>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</si>
  <si>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</si>
  <si>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</si>
  <si>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</si>
  <si>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</si>
  <si>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</si>
  <si>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</si>
  <si>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</si>
  <si>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</si>
  <si>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</si>
  <si>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</si>
  <si>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</si>
  <si>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</si>
  <si>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</si>
  <si>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</si>
  <si>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</si>
  <si>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</si>
  <si>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</si>
  <si>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</si>
  <si>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</si>
  <si>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</si>
  <si>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</si>
  <si>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</si>
  <si>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</si>
  <si>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</si>
  <si>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</si>
  <si>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</si>
  <si>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</si>
  <si>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</si>
  <si>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</si>
  <si>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</si>
  <si>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</si>
  <si>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</si>
  <si>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</si>
  <si>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</si>
  <si>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</si>
  <si>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</si>
  <si>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</si>
  <si>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</si>
  <si>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</si>
  <si>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</si>
  <si>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</si>
  <si>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</si>
  <si>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</si>
  <si>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</si>
  <si>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</si>
  <si>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</si>
  <si>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</si>
  <si>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</si>
  <si>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</si>
  <si>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</si>
  <si>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</si>
  <si>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</si>
  <si>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</si>
  <si>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</si>
  <si>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</si>
  <si>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</si>
  <si>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</si>
  <si>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</si>
  <si>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</si>
  <si>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</si>
  <si>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</si>
  <si>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</si>
  <si>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</si>
  <si>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</si>
  <si>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</si>
  <si>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</si>
  <si>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</si>
  <si>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</si>
  <si>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</si>
  <si>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</si>
  <si>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</si>
  <si>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</si>
  <si>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</si>
  <si>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</si>
  <si>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</si>
  <si>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</si>
  <si>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</si>
  <si>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</si>
  <si>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</si>
  <si>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</si>
  <si>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</si>
  <si>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</si>
  <si>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</si>
  <si>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</si>
  <si>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</si>
  <si>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</si>
  <si>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</si>
  <si>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</si>
  <si>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</si>
  <si>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</si>
  <si>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</si>
  <si>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</si>
  <si>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</si>
  <si>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</si>
  <si>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</si>
  <si>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</si>
  <si>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</si>
  <si>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</si>
  <si>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</si>
  <si>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</si>
  <si>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</si>
  <si>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</si>
  <si>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</si>
  <si>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</si>
  <si>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</si>
  <si>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</si>
  <si>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</si>
  <si>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</si>
  <si>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</si>
  <si>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</si>
  <si>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</si>
  <si>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</si>
  <si>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</si>
  <si>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</si>
  <si>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</si>
  <si>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</si>
  <si>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</si>
  <si>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</si>
  <si>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</si>
  <si>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</si>
  <si>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</si>
  <si>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</si>
  <si>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</si>
  <si>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</si>
  <si>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</si>
  <si>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</si>
  <si>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</si>
  <si>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</si>
  <si>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</si>
  <si>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</si>
  <si>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</si>
  <si>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</si>
  <si>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</si>
  <si>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</si>
  <si>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</si>
  <si>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</si>
  <si>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</si>
  <si>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</si>
  <si>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</si>
  <si>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</si>
  <si>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</si>
  <si>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</si>
  <si>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</si>
  <si>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</si>
  <si>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</si>
  <si>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</si>
  <si>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</si>
  <si>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</si>
  <si>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</si>
  <si>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</si>
  <si>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</si>
  <si>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</si>
  <si>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</si>
  <si>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</si>
  <si>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</si>
  <si>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</si>
  <si>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</si>
  <si>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</si>
  <si>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</si>
  <si>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</si>
  <si>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</si>
  <si>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</si>
  <si>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</si>
  <si>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</si>
  <si>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</si>
  <si>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</si>
  <si>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</si>
  <si>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</si>
  <si>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</si>
  <si>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</si>
  <si>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</si>
  <si>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</si>
  <si>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</si>
  <si>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</si>
  <si>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</si>
  <si>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</si>
  <si>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</si>
  <si>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</si>
  <si>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</si>
  <si>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</si>
  <si>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</si>
  <si>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</si>
  <si>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</si>
  <si>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</si>
  <si>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</si>
  <si>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</si>
  <si>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</si>
  <si>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</si>
  <si>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</si>
  <si>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</si>
  <si>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</si>
  <si>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</si>
  <si>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</si>
  <si>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</si>
  <si>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</si>
  <si>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</si>
  <si>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</si>
  <si>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</si>
  <si>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</si>
  <si>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</si>
  <si>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</si>
  <si>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</si>
  <si>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</si>
  <si>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</si>
  <si>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</si>
  <si>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</si>
  <si>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</si>
  <si>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</si>
  <si>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</si>
  <si>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</si>
  <si>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</si>
  <si>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</si>
  <si>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</si>
  <si>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</si>
  <si>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</si>
  <si>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</si>
  <si>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</si>
  <si>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</si>
  <si>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</si>
  <si>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</si>
  <si>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</si>
  <si>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</si>
  <si>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</si>
  <si>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</si>
  <si>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</si>
  <si>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</si>
  <si>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</si>
  <si>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</si>
  <si>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</si>
  <si>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</si>
  <si>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</si>
  <si>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</si>
  <si>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</si>
  <si>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</si>
  <si>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</si>
  <si>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</si>
  <si>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</si>
  <si>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</si>
  <si>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</si>
  <si>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</si>
  <si>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</si>
  <si>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</si>
  <si>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</si>
  <si>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</si>
  <si>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</si>
  <si>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</si>
  <si>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</si>
  <si>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</si>
  <si>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</si>
  <si>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</si>
  <si>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</si>
  <si>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</si>
  <si>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</si>
  <si>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</si>
  <si>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</si>
  <si>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</si>
  <si>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</si>
  <si>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</si>
  <si>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</si>
  <si>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</si>
  <si>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</si>
  <si>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</si>
  <si>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</si>
  <si>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</si>
  <si>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</si>
  <si>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</si>
  <si>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</si>
  <si>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</si>
  <si>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</si>
  <si>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</si>
  <si>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</si>
  <si>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</si>
  <si>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</si>
  <si>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</si>
  <si>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</si>
  <si>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</si>
  <si>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</si>
  <si>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</si>
  <si>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</si>
  <si>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</si>
  <si>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</si>
  <si>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</si>
  <si>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</si>
  <si>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</si>
  <si>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</si>
  <si>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</si>
  <si>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</si>
  <si>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</si>
  <si>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</si>
  <si>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</si>
  <si>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</si>
  <si>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</si>
  <si>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</si>
  <si>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</si>
  <si>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</si>
  <si>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</si>
  <si>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</si>
  <si>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</si>
  <si>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</si>
  <si>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</si>
  <si>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</si>
  <si>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</si>
  <si>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</si>
  <si>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</si>
  <si>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</si>
  <si>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</si>
  <si>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</si>
  <si>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</si>
  <si>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</si>
  <si>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</si>
  <si>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</si>
  <si>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</si>
  <si>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</si>
  <si>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</si>
  <si>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</si>
  <si>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</si>
  <si>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</si>
  <si>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</si>
  <si>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</si>
  <si>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</si>
  <si>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</si>
  <si>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</si>
  <si>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</si>
  <si>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</si>
  <si>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</si>
  <si>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</si>
  <si>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</si>
  <si>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</si>
  <si>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</si>
  <si>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</si>
  <si>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</si>
  <si>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</si>
  <si>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</si>
  <si>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</si>
  <si>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</si>
  <si>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</si>
  <si>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</si>
  <si>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</si>
  <si>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</si>
  <si>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</si>
  <si>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</si>
  <si>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</si>
  <si>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</si>
  <si>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</si>
  <si>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</si>
  <si>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</si>
  <si>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</si>
  <si>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</si>
  <si>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</si>
  <si>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</si>
  <si>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</si>
  <si>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</si>
  <si>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</si>
  <si>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</si>
  <si>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</si>
  <si>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</si>
  <si>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</si>
  <si>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</si>
  <si>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</si>
  <si>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</si>
  <si>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</si>
  <si>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</si>
  <si>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</si>
  <si>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</si>
  <si>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</si>
  <si>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</si>
  <si>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</si>
  <si>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</si>
  <si>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</si>
  <si>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</si>
  <si>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</si>
  <si>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</si>
  <si>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</si>
  <si>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</si>
  <si>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</si>
  <si>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</si>
  <si>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</si>
  <si>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</si>
  <si>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</si>
  <si>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</si>
  <si>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</si>
  <si>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</si>
  <si>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</si>
  <si>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</si>
  <si>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</si>
  <si>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</si>
  <si>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</si>
  <si>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</si>
  <si>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</si>
  <si>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</si>
  <si>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</si>
  <si>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</si>
  <si>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</si>
  <si>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</si>
  <si>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</si>
  <si>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</si>
  <si>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</si>
  <si>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</si>
  <si>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</si>
  <si>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</si>
  <si>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</si>
  <si>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</si>
  <si>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</si>
  <si>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</si>
  <si>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</si>
  <si>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</si>
  <si>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</si>
  <si>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</si>
  <si>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</si>
  <si>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</si>
  <si>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</si>
  <si>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</si>
  <si>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</si>
  <si>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</si>
  <si>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</si>
  <si>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</si>
  <si>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</si>
  <si>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</si>
  <si>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</si>
  <si>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</si>
  <si>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</si>
  <si>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</si>
  <si>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</si>
  <si>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</si>
  <si>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</si>
  <si>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</si>
  <si>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</si>
  <si>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</si>
  <si>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</si>
  <si>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</si>
  <si>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</si>
  <si>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</si>
  <si>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</si>
  <si>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</si>
  <si>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</si>
  <si>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</si>
  <si>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</si>
  <si>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</si>
  <si>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</si>
  <si>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</si>
  <si>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</si>
  <si>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</si>
  <si>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</si>
  <si>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</si>
  <si>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</si>
  <si>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</si>
  <si>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</si>
  <si>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</si>
  <si>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</si>
  <si>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</si>
  <si>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</si>
  <si>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</si>
  <si>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</si>
  <si>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</si>
  <si>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</si>
  <si>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</si>
  <si>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</si>
  <si>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</si>
  <si>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</si>
  <si>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</si>
  <si>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</si>
  <si>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</si>
  <si>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</si>
  <si>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</si>
  <si>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</si>
  <si>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</si>
  <si>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</si>
  <si>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</si>
  <si>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</si>
  <si>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</si>
  <si>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</si>
  <si>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</si>
  <si>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</si>
  <si>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</si>
  <si>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</si>
  <si>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</si>
  <si>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</si>
  <si>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</si>
  <si>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</si>
  <si>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</si>
  <si>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</si>
  <si>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</si>
  <si>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</si>
  <si>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</si>
  <si>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</si>
  <si>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</si>
  <si>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</si>
  <si>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</si>
  <si>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</si>
  <si>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</si>
  <si>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</si>
  <si>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</si>
  <si>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</si>
  <si>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</si>
  <si>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</si>
  <si>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</si>
  <si>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</si>
  <si>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</si>
  <si>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</si>
  <si>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</si>
  <si>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</si>
  <si>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</si>
  <si>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</si>
  <si>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</si>
  <si>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</si>
  <si>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</si>
  <si>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</si>
  <si>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</si>
  <si>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</si>
  <si>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</si>
  <si>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</si>
  <si>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</si>
  <si>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</si>
  <si>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</si>
  <si>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</si>
  <si>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</si>
  <si>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</si>
  <si>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</si>
  <si>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</si>
  <si>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</si>
  <si>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</si>
  <si>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</si>
  <si>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</si>
  <si>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</si>
  <si>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</si>
  <si>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</si>
  <si>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</si>
  <si>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</si>
  <si>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</si>
  <si>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</si>
  <si>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</si>
  <si>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</si>
  <si>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</si>
  <si>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</si>
  <si>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</si>
  <si>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</si>
  <si>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</si>
  <si>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</si>
  <si>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</si>
  <si>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</si>
  <si>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</si>
  <si>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</si>
  <si>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</si>
  <si>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</si>
  <si>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</si>
  <si>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</si>
  <si>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</si>
  <si>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</si>
  <si>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</si>
  <si>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</si>
  <si>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</si>
  <si>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</si>
  <si>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</si>
  <si>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</si>
  <si>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</si>
  <si>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</si>
  <si>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</si>
  <si>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</si>
  <si>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</si>
  <si>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</si>
  <si>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</si>
  <si>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</si>
  <si>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</si>
  <si>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</si>
  <si>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</si>
  <si>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</si>
  <si>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</si>
  <si>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</si>
  <si>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</si>
  <si>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</si>
  <si>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</si>
  <si>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</si>
  <si>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</si>
  <si>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</si>
  <si>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</si>
  <si>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</si>
  <si>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</si>
  <si>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</si>
  <si>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</si>
  <si>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</si>
  <si>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</si>
  <si>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</si>
  <si>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</si>
  <si>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</si>
  <si>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</si>
  <si>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</si>
  <si>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</si>
  <si>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</si>
  <si>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</si>
  <si>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</si>
  <si>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</si>
  <si>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</si>
  <si>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</si>
  <si>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</si>
  <si>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</si>
  <si>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</si>
  <si>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</si>
  <si>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</si>
  <si>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</si>
  <si>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</si>
  <si>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</si>
  <si>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</si>
  <si>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</si>
  <si>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</si>
  <si>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</si>
  <si>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</si>
  <si>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</si>
  <si>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</si>
  <si>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</si>
  <si>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</si>
  <si>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</si>
  <si>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</si>
  <si>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</si>
  <si>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</si>
  <si>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</si>
  <si>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</si>
  <si>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</si>
  <si>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</si>
  <si>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</si>
  <si>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</si>
  <si>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</si>
  <si>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</si>
  <si>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</si>
  <si>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</si>
  <si>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</si>
  <si>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</si>
  <si>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</si>
  <si>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</si>
  <si>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</si>
  <si>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</si>
  <si>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</si>
  <si>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</si>
  <si>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</si>
  <si>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</si>
  <si>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</si>
  <si>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</si>
  <si>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</si>
  <si>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</si>
  <si>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</si>
  <si>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</si>
  <si>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</si>
  <si>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</si>
  <si>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</si>
  <si>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</si>
  <si>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</si>
  <si>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</si>
  <si>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</si>
  <si>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</si>
  <si>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</si>
  <si>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</si>
  <si>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</si>
  <si>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</si>
  <si>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</si>
  <si>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</si>
  <si>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</si>
  <si>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</si>
  <si>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</si>
  <si>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</si>
  <si>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</si>
  <si>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</si>
  <si>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</si>
  <si>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</si>
  <si>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</si>
  <si>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</si>
  <si>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</si>
  <si>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</si>
  <si>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</si>
  <si>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</si>
  <si>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</si>
  <si>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</si>
  <si>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</si>
  <si>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</si>
  <si>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</si>
  <si>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</si>
  <si>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</si>
  <si>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</si>
  <si>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</si>
  <si>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</si>
  <si>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</si>
  <si>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</si>
  <si>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</si>
  <si>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</si>
  <si>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</si>
  <si>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</si>
  <si>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</si>
  <si>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</si>
  <si>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</si>
  <si>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</si>
  <si>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</si>
  <si>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</si>
  <si>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</si>
  <si>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</si>
  <si>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</si>
  <si>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</si>
  <si>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</si>
  <si>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</si>
  <si>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</si>
  <si>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</si>
  <si>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</si>
  <si>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</si>
  <si>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</si>
  <si>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</si>
  <si>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</si>
  <si>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</si>
  <si>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</si>
  <si>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</si>
  <si>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</si>
  <si>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</si>
  <si>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</si>
  <si>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</si>
  <si>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</si>
  <si>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</si>
  <si>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</si>
  <si>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</si>
  <si>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</si>
  <si>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</si>
  <si>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</si>
  <si>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</si>
  <si>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</si>
  <si>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</si>
  <si>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</si>
  <si>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</si>
  <si>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</si>
  <si>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</si>
  <si>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</si>
  <si>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</si>
  <si>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</si>
  <si>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</si>
  <si>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</si>
  <si>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</si>
  <si>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</si>
  <si>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</si>
  <si>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</si>
  <si>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</si>
  <si>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</si>
  <si>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</si>
  <si>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</si>
  <si>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</si>
  <si>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</si>
  <si>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</si>
  <si>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</si>
  <si>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</si>
  <si>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</si>
  <si>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</si>
  <si>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</si>
  <si>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</si>
  <si>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</si>
  <si>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</si>
  <si>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</si>
  <si>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</si>
  <si>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</si>
  <si>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</si>
  <si>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</si>
  <si>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</si>
  <si>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</si>
  <si>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</si>
  <si>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</si>
  <si>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</si>
  <si>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</si>
  <si>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</si>
  <si>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</si>
  <si>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</si>
  <si>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</si>
  <si>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</si>
  <si>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</si>
  <si>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</si>
  <si>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</si>
  <si>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</si>
  <si>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</si>
  <si>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</si>
  <si>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</si>
  <si>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</si>
  <si>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</si>
  <si>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</si>
  <si>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</si>
  <si>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</si>
  <si>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</si>
  <si>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</si>
  <si>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</si>
  <si>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</si>
  <si>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</si>
  <si>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</si>
  <si>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</si>
  <si>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</si>
  <si>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</si>
  <si>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</si>
  <si>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</si>
  <si>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</si>
  <si>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</si>
  <si>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</si>
  <si>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</si>
  <si>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</si>
  <si>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</si>
  <si>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</si>
  <si>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</si>
  <si>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</si>
  <si>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</si>
  <si>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</si>
  <si>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</si>
  <si>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</si>
  <si>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</si>
  <si>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</si>
  <si>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</si>
  <si>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</si>
  <si>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</si>
  <si>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</si>
  <si>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</si>
  <si>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</si>
  <si>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</si>
  <si>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</si>
  <si>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</si>
  <si>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</si>
  <si>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</si>
  <si>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</si>
  <si>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</si>
  <si>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</si>
  <si>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</si>
  <si>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</si>
  <si>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</si>
  <si>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</si>
  <si>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</si>
  <si>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</si>
  <si>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</si>
  <si>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</si>
  <si>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</si>
  <si>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</si>
  <si>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</si>
  <si>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</si>
  <si>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</si>
  <si>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</si>
  <si>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</si>
  <si>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</si>
  <si>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</si>
  <si>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</si>
  <si>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</si>
  <si>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</si>
  <si>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</si>
  <si>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</si>
  <si>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</si>
  <si>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</si>
  <si>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</si>
  <si>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</si>
  <si>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</si>
  <si>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</si>
  <si>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</si>
  <si>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</si>
  <si>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</si>
  <si>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</si>
  <si>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</si>
  <si>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</si>
  <si>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</si>
  <si>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</si>
  <si>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</si>
  <si>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</si>
  <si>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</si>
  <si>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</si>
  <si>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</si>
  <si>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</si>
  <si>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</si>
  <si>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</si>
  <si>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</si>
  <si>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</si>
  <si>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</si>
  <si>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</si>
  <si>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</si>
  <si>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</si>
  <si>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</si>
  <si>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</si>
  <si>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</si>
  <si>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</si>
  <si>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</si>
  <si>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</si>
  <si>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</si>
  <si>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</si>
  <si>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</si>
  <si>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</si>
  <si>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</si>
  <si>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</si>
  <si>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</si>
  <si>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</si>
  <si>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</si>
  <si>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</si>
  <si>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</si>
  <si>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</si>
  <si>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</si>
  <si>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</si>
  <si>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</si>
  <si>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</si>
  <si>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</si>
  <si>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</si>
  <si>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</si>
  <si>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</si>
  <si>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</si>
  <si>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</si>
  <si>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</si>
  <si>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</si>
  <si>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</si>
  <si>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</si>
  <si>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</si>
  <si>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</si>
  <si>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</si>
  <si>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</si>
  <si>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</si>
  <si>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</si>
  <si>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</si>
  <si>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</si>
  <si>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</si>
  <si>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</si>
  <si>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</si>
  <si>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</si>
  <si>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</si>
  <si>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</si>
  <si>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</si>
  <si>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</si>
  <si>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</si>
  <si>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</si>
  <si>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</si>
  <si>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</si>
  <si>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</si>
  <si>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</si>
  <si>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</si>
  <si>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</si>
  <si>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</si>
  <si>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</si>
  <si>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</si>
  <si>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</si>
  <si>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</si>
  <si>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</si>
  <si>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</si>
  <si>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</si>
  <si>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</si>
  <si>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</si>
  <si>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</si>
  <si>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</si>
  <si>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</si>
  <si>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</si>
  <si>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</si>
  <si>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</si>
  <si>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</si>
  <si>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</si>
  <si>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</si>
  <si>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</si>
  <si>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</si>
  <si>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</si>
  <si>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</si>
  <si>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</si>
  <si>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</si>
  <si>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</si>
  <si>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</si>
  <si>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</si>
  <si>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</si>
  <si>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</si>
  <si>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</si>
  <si>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</si>
  <si>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</si>
  <si>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</si>
  <si>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</si>
  <si>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</si>
  <si>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</si>
  <si>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</si>
  <si>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</si>
  <si>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</si>
  <si>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</si>
  <si>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</si>
  <si>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</si>
  <si>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</si>
  <si>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</si>
  <si>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</si>
  <si>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</si>
  <si>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</si>
  <si>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</si>
  <si>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</si>
  <si>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</si>
  <si>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</si>
  <si>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</si>
  <si>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</si>
  <si>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</si>
  <si>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</si>
  <si>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</si>
  <si>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</si>
  <si>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</si>
  <si>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</si>
  <si>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</si>
  <si>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</si>
  <si>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</si>
  <si>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</si>
  <si>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</si>
  <si>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</si>
  <si>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</si>
  <si>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</si>
  <si>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</si>
  <si>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</si>
  <si>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</si>
  <si>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</si>
  <si>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</si>
  <si>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</si>
  <si>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</si>
  <si>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</si>
  <si>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</si>
  <si>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</si>
  <si>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</si>
  <si>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</si>
  <si>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</si>
  <si>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</si>
  <si>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</si>
  <si>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</si>
  <si>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</si>
  <si>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</si>
  <si>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</si>
  <si>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</si>
  <si>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</si>
  <si>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</si>
  <si>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</si>
  <si>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</si>
  <si>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</si>
  <si>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</si>
  <si>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</si>
  <si>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</si>
  <si>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</si>
  <si>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</si>
  <si>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</si>
  <si>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</si>
  <si>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</si>
  <si>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</si>
  <si>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</si>
  <si>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</si>
  <si>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</si>
  <si>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</si>
  <si>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</si>
  <si>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</si>
  <si>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</si>
  <si>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</si>
  <si>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</si>
  <si>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</si>
  <si>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</si>
  <si>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</si>
  <si>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</si>
  <si>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</si>
  <si>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</si>
  <si>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</si>
  <si>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</si>
  <si>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</si>
  <si>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</si>
  <si>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</si>
  <si>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</si>
  <si>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</si>
  <si>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</si>
  <si>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</si>
  <si>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</si>
  <si>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</si>
  <si>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</si>
  <si>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</si>
  <si>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</si>
  <si>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</si>
  <si>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</si>
  <si>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</si>
  <si>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</si>
  <si>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</si>
  <si>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</si>
  <si>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</si>
  <si>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</si>
  <si>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</si>
  <si>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</si>
  <si>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</si>
  <si>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</si>
  <si>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</si>
  <si>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</si>
  <si>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</si>
  <si>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</si>
  <si>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</si>
  <si>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</si>
  <si>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</si>
  <si>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</si>
  <si>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</si>
  <si>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</si>
  <si>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</si>
  <si>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</si>
  <si>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</si>
  <si>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</si>
  <si>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</si>
  <si>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</si>
  <si>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</si>
  <si>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</si>
  <si>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</si>
  <si>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</si>
  <si>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</si>
  <si>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</si>
  <si>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</si>
  <si>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</si>
  <si>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</si>
  <si>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</si>
  <si>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</si>
  <si>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</si>
  <si>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</si>
  <si>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</si>
  <si>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</si>
  <si>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</si>
  <si>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</si>
  <si>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</si>
  <si>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</si>
  <si>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</si>
  <si>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</si>
  <si>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</si>
  <si>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</si>
  <si>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</si>
  <si>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</si>
  <si>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</si>
  <si>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</si>
  <si>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</si>
  <si>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</si>
  <si>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</si>
  <si>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</si>
  <si>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</si>
  <si>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</si>
  <si>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</si>
  <si>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</si>
  <si>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</si>
  <si>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</si>
  <si>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</si>
  <si>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</si>
  <si>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</si>
  <si>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</si>
  <si>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</si>
  <si>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</si>
  <si>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</si>
  <si>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</si>
  <si>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</si>
  <si>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</si>
  <si>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</si>
  <si>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</si>
  <si>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</si>
  <si>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</si>
  <si>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</si>
  <si>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</si>
  <si>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</si>
  <si>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</si>
  <si>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</si>
  <si>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</si>
  <si>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</si>
  <si>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</si>
  <si>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</si>
  <si>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</si>
  <si>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</si>
  <si>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</si>
  <si>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</si>
  <si>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</si>
  <si>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</si>
  <si>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</si>
  <si>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</si>
  <si>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</si>
  <si>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</si>
  <si>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</si>
  <si>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</si>
  <si>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</si>
  <si>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</si>
  <si>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</si>
  <si>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</si>
  <si>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</si>
  <si>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</si>
  <si>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</si>
  <si>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</si>
  <si>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</si>
  <si>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</si>
  <si>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</si>
  <si>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</si>
  <si>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</si>
  <si>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</si>
  <si>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</si>
  <si>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</si>
  <si>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</si>
  <si>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</si>
  <si>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</si>
  <si>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</si>
  <si>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</si>
  <si>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</si>
  <si>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</si>
  <si>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</si>
  <si>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</si>
  <si>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</si>
  <si>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</si>
  <si>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</si>
  <si>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</si>
  <si>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</si>
  <si>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</si>
  <si>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</si>
  <si>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</si>
  <si>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</si>
  <si>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</si>
  <si>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</si>
  <si>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</si>
  <si>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</si>
  <si>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</si>
  <si>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</si>
  <si>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</si>
  <si>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</si>
  <si>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</si>
  <si>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</si>
  <si>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</si>
  <si>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</si>
  <si>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</si>
  <si>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</si>
  <si>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</si>
  <si>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</si>
  <si>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</si>
  <si>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</si>
  <si>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</si>
  <si>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</si>
  <si>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</si>
  <si>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</si>
  <si>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</si>
  <si>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</si>
  <si>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</si>
  <si>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</si>
  <si>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</si>
  <si>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</si>
  <si>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</si>
  <si>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</si>
  <si>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</si>
  <si>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</si>
  <si>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</si>
  <si>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</si>
  <si>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</si>
  <si>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</si>
  <si>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</si>
  <si>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</si>
  <si>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</si>
  <si>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</si>
  <si>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</si>
  <si>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</si>
  <si>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</si>
  <si>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</si>
  <si>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</si>
  <si>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</si>
  <si>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</si>
  <si>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</si>
  <si>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</si>
  <si>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</si>
  <si>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</si>
  <si>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</si>
  <si>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</si>
  <si>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</si>
  <si>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</si>
  <si>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</si>
  <si>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</si>
  <si>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</si>
  <si>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</si>
  <si>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</si>
  <si>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</si>
  <si>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</si>
  <si>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</si>
  <si>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</si>
  <si>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</si>
  <si>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</si>
  <si>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</si>
  <si>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</si>
  <si>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</si>
  <si>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</si>
  <si>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</si>
  <si>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</si>
  <si>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</si>
  <si>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</si>
  <si>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</si>
  <si>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</si>
  <si>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</si>
  <si>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</si>
  <si>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</si>
  <si>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</si>
  <si>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</si>
  <si>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</si>
  <si>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</si>
  <si>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</si>
  <si>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</si>
  <si>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</si>
  <si>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</si>
  <si>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</si>
  <si>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</si>
  <si>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</si>
  <si>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</si>
  <si>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</si>
  <si>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</si>
  <si>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</si>
  <si>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</si>
  <si>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</si>
  <si>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</si>
  <si>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</si>
  <si>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</si>
  <si>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</si>
  <si>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</si>
  <si>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</si>
  <si>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</si>
  <si>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</si>
  <si>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</si>
  <si>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</si>
  <si>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</si>
  <si>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</si>
  <si>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</si>
  <si>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</si>
  <si>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</si>
  <si>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</si>
  <si>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</si>
  <si>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</si>
  <si>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</si>
  <si>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</si>
  <si>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</si>
  <si>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</si>
  <si>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</si>
  <si>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</si>
  <si>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</si>
  <si>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</si>
  <si>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</si>
  <si>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</si>
  <si>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</si>
  <si>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</si>
  <si>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</si>
  <si>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</si>
  <si>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</si>
  <si>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</si>
  <si>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</si>
  <si>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</si>
  <si>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</si>
  <si>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</si>
  <si>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</si>
  <si>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</si>
  <si>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</si>
  <si>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</si>
  <si>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</si>
  <si>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</si>
  <si>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</si>
  <si>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</si>
  <si>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</si>
  <si>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</si>
  <si>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</si>
  <si>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</si>
  <si>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</si>
  <si>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</si>
  <si>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</si>
  <si>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</si>
  <si>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</si>
  <si>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</si>
  <si>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</si>
  <si>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</si>
  <si>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</si>
  <si>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</si>
  <si>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</si>
  <si>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</si>
  <si>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</si>
  <si>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</si>
  <si>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</si>
  <si>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</si>
  <si>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</si>
  <si>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</si>
  <si>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</si>
  <si>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</si>
  <si>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</si>
  <si>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</si>
  <si>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</si>
  <si>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</si>
  <si>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</si>
  <si>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</si>
  <si>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</si>
  <si>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</si>
  <si>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</si>
  <si>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</si>
  <si>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</si>
  <si>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</si>
  <si>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</si>
  <si>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</si>
  <si>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</si>
  <si>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</si>
  <si>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</si>
  <si>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</si>
  <si>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</si>
  <si>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</si>
  <si>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</si>
  <si>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</si>
  <si>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</si>
  <si>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</si>
  <si>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</si>
  <si>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</si>
  <si>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</si>
  <si>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</si>
  <si>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</si>
  <si>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</si>
  <si>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</si>
  <si>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</si>
  <si>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</si>
  <si>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</si>
  <si>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</si>
  <si>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</si>
  <si>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</si>
  <si>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</si>
  <si>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</si>
  <si>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</si>
  <si>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</si>
  <si>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</si>
  <si>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</si>
  <si>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</si>
  <si>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</si>
  <si>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</si>
  <si>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</si>
  <si>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</si>
  <si>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</si>
  <si>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</si>
  <si>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</si>
  <si>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</si>
  <si>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</si>
  <si>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</si>
  <si>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</si>
  <si>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</si>
  <si>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</si>
  <si>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</si>
  <si>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</si>
  <si>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</si>
  <si>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</si>
  <si>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</si>
  <si>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</si>
  <si>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</si>
  <si>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</si>
  <si>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</si>
  <si>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</si>
  <si>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</si>
  <si>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</si>
  <si>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</si>
  <si>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</si>
  <si>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</si>
  <si>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</si>
  <si>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</si>
  <si>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</si>
  <si>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</si>
  <si>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</si>
  <si>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</si>
  <si>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</si>
  <si>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</si>
  <si>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</si>
  <si>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</si>
  <si>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</si>
  <si>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</si>
  <si>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</si>
  <si>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</si>
  <si>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</si>
  <si>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</si>
  <si>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</si>
  <si>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</si>
  <si>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</si>
  <si>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</si>
  <si>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</si>
  <si>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</si>
  <si>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</si>
  <si>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</si>
  <si>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</si>
  <si>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</si>
  <si>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</si>
  <si>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</si>
  <si>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</si>
  <si>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</si>
  <si>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</si>
  <si>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</si>
  <si>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</si>
  <si>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</si>
  <si>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</si>
  <si>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</si>
  <si>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</si>
  <si>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</si>
  <si>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</si>
  <si>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</si>
  <si>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</si>
  <si>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</si>
  <si>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</si>
  <si>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</si>
  <si>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</si>
  <si>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</si>
  <si>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</si>
  <si>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</si>
  <si>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</si>
  <si>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</si>
  <si>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</si>
  <si>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</si>
  <si>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</si>
  <si>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</si>
  <si>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</si>
  <si>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</si>
  <si>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</si>
  <si>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</si>
  <si>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</si>
  <si>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</si>
  <si>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</si>
  <si>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</si>
  <si>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</si>
  <si>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</si>
  <si>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</si>
  <si>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</si>
  <si>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</si>
  <si>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</si>
  <si>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</si>
  <si>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</si>
  <si>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</si>
  <si>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</si>
  <si>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</si>
  <si>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</si>
  <si>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</si>
  <si>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</si>
  <si>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</si>
  <si>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</si>
  <si>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</si>
  <si>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</si>
  <si>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</si>
  <si>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</si>
  <si>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</si>
  <si>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</si>
  <si>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</si>
  <si>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</si>
  <si>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</si>
  <si>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</si>
  <si>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</si>
  <si>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</si>
  <si>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</si>
  <si>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</si>
  <si>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</si>
  <si>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</si>
  <si>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</si>
  <si>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</si>
  <si>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</si>
  <si>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</si>
  <si>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</si>
  <si>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</si>
  <si>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</si>
  <si>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</si>
  <si>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</si>
  <si>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</si>
  <si>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</si>
  <si>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</si>
  <si>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</si>
  <si>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</si>
  <si>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</si>
  <si>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</si>
  <si>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</si>
  <si>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</si>
  <si>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</si>
  <si>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</si>
  <si>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</si>
  <si>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</si>
  <si>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</si>
  <si>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</si>
  <si>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</si>
  <si>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</si>
  <si>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</si>
  <si>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</si>
  <si>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</si>
  <si>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</si>
  <si>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</si>
  <si>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</si>
  <si>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</si>
  <si>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</si>
  <si>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</si>
  <si>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</si>
  <si>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</si>
  <si>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</si>
  <si>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</si>
  <si>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</si>
  <si>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</si>
  <si>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</si>
  <si>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</si>
  <si>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</si>
  <si>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</si>
  <si>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</si>
  <si>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</si>
  <si>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</si>
  <si>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</si>
  <si>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</si>
  <si>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</si>
  <si>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</si>
  <si>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</si>
  <si>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</si>
  <si>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</si>
  <si>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</si>
  <si>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</si>
  <si>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</si>
  <si>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</si>
  <si>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</si>
  <si>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</si>
  <si>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</si>
  <si>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</si>
  <si>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</si>
  <si>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</si>
  <si>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</si>
  <si>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</si>
  <si>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</si>
  <si>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</si>
  <si>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</si>
  <si>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</si>
  <si>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</si>
  <si>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</si>
  <si>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</si>
  <si>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</si>
  <si>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</si>
  <si>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</si>
  <si>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</si>
  <si>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</si>
  <si>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</si>
  <si>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</si>
  <si>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</si>
  <si>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</si>
  <si>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</si>
  <si>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</si>
  <si>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</si>
  <si>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</si>
  <si>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</si>
  <si>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</si>
  <si>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</si>
  <si>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</si>
  <si>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</si>
  <si>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</si>
  <si>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</si>
  <si>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</si>
  <si>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</si>
  <si>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</si>
  <si>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</si>
  <si>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</si>
  <si>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</si>
  <si>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</si>
  <si>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</si>
  <si>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</si>
  <si>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</si>
  <si>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</si>
  <si>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</si>
  <si>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</si>
  <si>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</si>
  <si>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</si>
  <si>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</si>
  <si>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</si>
  <si>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</si>
  <si>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</si>
  <si>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</si>
  <si>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</si>
  <si>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</si>
  <si>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</si>
  <si>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</si>
  <si>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</si>
  <si>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</si>
  <si>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</si>
  <si>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</si>
  <si>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</si>
  <si>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</si>
  <si>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</si>
  <si>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</si>
  <si>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</si>
  <si>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</si>
  <si>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</si>
  <si>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</si>
  <si>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</si>
  <si>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</si>
  <si>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</si>
  <si>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</si>
  <si>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</si>
  <si>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</si>
  <si>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</si>
  <si>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</si>
  <si>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</si>
  <si>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</si>
  <si>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</si>
  <si>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</si>
  <si>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</si>
  <si>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</si>
  <si>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</si>
  <si>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</si>
  <si>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</si>
  <si>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</si>
  <si>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</si>
  <si>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</si>
  <si>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</si>
  <si>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</si>
  <si>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</si>
  <si>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</si>
  <si>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</si>
  <si>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</si>
  <si>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</si>
  <si>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</si>
  <si>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</si>
  <si>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</si>
  <si>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</si>
  <si>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</si>
  <si>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</si>
  <si>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</si>
  <si>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</si>
  <si>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</si>
  <si>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</si>
  <si>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</si>
  <si>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</si>
  <si>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</si>
  <si>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</si>
  <si>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</si>
  <si>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</si>
  <si>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</si>
  <si>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</si>
  <si>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</si>
  <si>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</si>
  <si>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</si>
  <si>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</si>
  <si>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</si>
  <si>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</si>
  <si>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</si>
  <si>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</si>
  <si>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</si>
  <si>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</si>
  <si>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</si>
  <si>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</si>
  <si>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</si>
  <si>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</si>
  <si>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</si>
  <si>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</si>
  <si>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</si>
  <si>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</si>
  <si>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</si>
  <si>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</si>
  <si>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</si>
  <si>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</si>
  <si>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</si>
  <si>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</si>
  <si>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</si>
  <si>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</si>
  <si>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</si>
  <si>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</si>
  <si>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</si>
  <si>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</si>
  <si>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</si>
  <si>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</si>
  <si>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</si>
  <si>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</si>
  <si>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</si>
  <si>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</si>
  <si>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</si>
  <si>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</si>
  <si>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</si>
  <si>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</si>
  <si>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</si>
  <si>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</si>
  <si>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</si>
  <si>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</si>
  <si>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</si>
  <si>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</si>
  <si>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</si>
  <si>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</si>
  <si>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</si>
  <si>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</si>
  <si>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</si>
  <si>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</si>
  <si>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</si>
  <si>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</si>
  <si>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</si>
  <si>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</si>
  <si>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</si>
  <si>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</si>
  <si>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</si>
  <si>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</si>
  <si>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</si>
  <si>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</si>
  <si>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</si>
  <si>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</si>
  <si>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</si>
  <si>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</si>
  <si>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</si>
  <si>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</si>
  <si>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</si>
  <si>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</si>
  <si>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</si>
  <si>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</si>
  <si>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</si>
  <si>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</si>
  <si>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</si>
  <si>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</si>
  <si>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</si>
  <si>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</si>
  <si>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</si>
  <si>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</si>
  <si>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</si>
  <si>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</si>
  <si>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</si>
  <si>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</si>
  <si>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</si>
  <si>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</si>
  <si>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</si>
  <si>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</si>
  <si>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</si>
  <si>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</si>
  <si>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</si>
  <si>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</si>
  <si>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</si>
  <si>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</si>
  <si>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</si>
  <si>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</si>
  <si>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</si>
  <si>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</si>
  <si>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</si>
  <si>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</si>
  <si>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</si>
  <si>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</si>
  <si>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</si>
  <si>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</si>
  <si>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</si>
  <si>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</si>
  <si>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</si>
  <si>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</si>
  <si>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</si>
  <si>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</si>
  <si>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</si>
  <si>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</si>
  <si>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</si>
  <si>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</si>
  <si>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</si>
  <si>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</si>
  <si>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</si>
  <si>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</si>
  <si>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</si>
  <si>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</si>
  <si>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</si>
  <si>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</si>
  <si>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</si>
  <si>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</si>
  <si>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</si>
  <si>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</si>
  <si>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</si>
  <si>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</si>
  <si>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</si>
  <si>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</si>
  <si>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</si>
  <si>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</si>
  <si>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</si>
  <si>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</si>
  <si>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</si>
  <si>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</si>
  <si>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</si>
  <si>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</si>
  <si>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</si>
  <si>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</si>
  <si>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</si>
  <si>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</si>
  <si>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</si>
  <si>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</si>
  <si>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</si>
  <si>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</si>
  <si>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</si>
  <si>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</si>
  <si>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</si>
  <si>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</si>
  <si>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</si>
  <si>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</si>
  <si>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</si>
  <si>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</si>
  <si>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</si>
  <si>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</si>
  <si>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</si>
  <si>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</si>
  <si>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</si>
  <si>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</si>
  <si>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</si>
  <si>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</si>
  <si>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</si>
  <si>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</si>
  <si>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</si>
  <si>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</si>
  <si>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</si>
  <si>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</si>
  <si>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</si>
  <si>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</si>
  <si>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</si>
  <si>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</si>
  <si>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</si>
  <si>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</si>
  <si>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</si>
  <si>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</si>
  <si>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</si>
  <si>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</si>
  <si>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</si>
  <si>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</si>
  <si>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</si>
  <si>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</si>
  <si>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</si>
  <si>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</si>
  <si>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</si>
  <si>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</si>
  <si>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</si>
  <si>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</si>
  <si>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</si>
  <si>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</si>
  <si>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</si>
  <si>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</si>
  <si>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</si>
  <si>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</si>
  <si>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</si>
  <si>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</si>
  <si>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</si>
  <si>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</si>
  <si>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</si>
  <si>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</si>
  <si>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</si>
  <si>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</si>
  <si>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</si>
  <si>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</si>
  <si>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</si>
  <si>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</si>
  <si>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</si>
  <si>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</si>
  <si>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</si>
  <si>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</si>
  <si>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</si>
  <si>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</si>
  <si>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</si>
  <si>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</si>
  <si>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</si>
  <si>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</si>
  <si>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</si>
  <si>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</si>
  <si>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</si>
  <si>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</si>
  <si>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</si>
  <si>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</si>
  <si>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</si>
  <si>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</si>
  <si>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</si>
  <si>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</si>
  <si>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</si>
  <si>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</si>
  <si>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</si>
  <si>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</si>
  <si>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</si>
  <si>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</si>
  <si>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</si>
  <si>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</si>
  <si>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</si>
  <si>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</si>
  <si>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</si>
  <si>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</si>
  <si>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</si>
  <si>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</si>
  <si>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</si>
  <si>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</si>
  <si>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</si>
  <si>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</si>
  <si>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</si>
  <si>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</si>
  <si>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</si>
  <si>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</si>
  <si>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</si>
  <si>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</si>
  <si>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</si>
  <si>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</si>
  <si>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</si>
  <si>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</si>
  <si>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</si>
  <si>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</si>
  <si>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</si>
  <si>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</si>
  <si>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</si>
  <si>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</si>
  <si>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</si>
  <si>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</si>
  <si>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</si>
  <si>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</si>
  <si>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</si>
  <si>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</si>
  <si>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</si>
  <si>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</si>
  <si>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</si>
  <si>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</si>
  <si>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</si>
  <si>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</si>
  <si>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</si>
  <si>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</si>
  <si>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</si>
  <si>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</si>
  <si>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</si>
  <si>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</si>
  <si>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</si>
  <si>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</si>
  <si>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</si>
  <si>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</si>
  <si>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</si>
  <si>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</si>
  <si>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</si>
  <si>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</si>
  <si>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</si>
  <si>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</si>
  <si>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</si>
  <si>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</si>
  <si>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</si>
  <si>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</si>
  <si>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</si>
  <si>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</si>
  <si>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</si>
  <si>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</si>
  <si>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</si>
  <si>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</si>
  <si>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</si>
  <si>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</si>
  <si>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</si>
  <si>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</si>
  <si>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</si>
  <si>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</si>
  <si>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</si>
  <si>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</si>
  <si>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</si>
  <si>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</si>
  <si>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</si>
  <si>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</si>
  <si>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</si>
  <si>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</si>
  <si>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</si>
  <si>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</si>
  <si>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</si>
  <si>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</si>
  <si>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</si>
  <si>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</si>
  <si>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</si>
  <si>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</si>
  <si>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</si>
  <si>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</si>
  <si>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</si>
  <si>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</si>
  <si>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</si>
  <si>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</si>
  <si>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</si>
  <si>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</si>
  <si>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</si>
  <si>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</si>
  <si>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</si>
  <si>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</si>
  <si>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</si>
  <si>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</si>
  <si>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</si>
  <si>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</si>
  <si>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</si>
  <si>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</si>
  <si>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</si>
  <si>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</si>
  <si>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</si>
  <si>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</si>
  <si>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</si>
  <si>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</si>
  <si>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</si>
  <si>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</si>
  <si>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</si>
  <si>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</si>
  <si>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</si>
  <si>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</si>
  <si>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</si>
  <si>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</si>
  <si>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</si>
  <si>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</si>
  <si>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</si>
  <si>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</si>
  <si>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</si>
  <si>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</si>
  <si>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</si>
  <si>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</si>
  <si>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</si>
  <si>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</si>
  <si>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</si>
  <si>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</si>
  <si>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</si>
  <si>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</si>
  <si>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</si>
  <si>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</si>
  <si>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</si>
  <si>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</si>
  <si>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</si>
  <si>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</si>
  <si>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</si>
  <si>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</si>
  <si>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</si>
  <si>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</si>
  <si>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</si>
  <si>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</si>
  <si>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</si>
  <si>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</si>
  <si>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</si>
  <si>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</si>
  <si>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</si>
  <si>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</si>
  <si>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</si>
  <si>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</si>
  <si>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</si>
  <si>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</si>
  <si>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</si>
  <si>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</si>
  <si>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</si>
  <si>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</si>
  <si>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</si>
  <si>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</si>
  <si>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</si>
  <si>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</si>
  <si>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</si>
  <si>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</si>
  <si>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</si>
  <si>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</si>
  <si>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</si>
  <si>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</si>
  <si>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</si>
  <si>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</si>
  <si>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</si>
  <si>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</si>
  <si>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</si>
  <si>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</si>
  <si>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</si>
  <si>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</si>
  <si>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</si>
  <si>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</si>
  <si>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</si>
  <si>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</si>
  <si>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</si>
  <si>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</si>
  <si>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</si>
  <si>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</si>
  <si>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</si>
  <si>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</si>
  <si>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</si>
  <si>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</si>
  <si>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</si>
  <si>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</si>
  <si>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</si>
  <si>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</si>
  <si>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</si>
  <si>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</si>
  <si>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</si>
  <si>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</si>
  <si>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</si>
  <si>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</si>
  <si>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</si>
  <si>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</si>
  <si>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</si>
  <si>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</si>
  <si>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</si>
  <si>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</si>
  <si>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</si>
  <si>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</si>
  <si>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</si>
  <si>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</si>
  <si>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</si>
  <si>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</si>
  <si>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</si>
  <si>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</si>
  <si>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</si>
  <si>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</si>
  <si>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</si>
  <si>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</si>
  <si>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</si>
  <si>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</si>
  <si>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</si>
  <si>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</si>
  <si>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</si>
  <si>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</si>
  <si>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</si>
  <si>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</si>
  <si>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</si>
  <si>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</si>
  <si>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</si>
  <si>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</si>
  <si>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</si>
  <si>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</si>
  <si>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</si>
  <si>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</si>
  <si>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</si>
  <si>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</si>
  <si>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</si>
  <si>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</si>
  <si>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</si>
  <si>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</si>
  <si>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</si>
  <si>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</si>
  <si>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</si>
  <si>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</si>
  <si>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</si>
  <si>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</si>
  <si>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</si>
  <si>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</si>
  <si>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</si>
  <si>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</si>
  <si>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</si>
  <si>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</si>
  <si>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</si>
  <si>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</si>
  <si>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</si>
  <si>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</si>
  <si>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</si>
  <si>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</si>
  <si>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</si>
  <si>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</si>
  <si>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</si>
  <si>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</si>
  <si>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</si>
  <si>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</si>
  <si>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</si>
  <si>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</si>
  <si>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</si>
  <si>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</si>
  <si>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</si>
  <si>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</si>
  <si>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</si>
  <si>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</si>
  <si>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</si>
  <si>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</si>
  <si>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</si>
  <si>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</si>
  <si>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</si>
  <si>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</si>
  <si>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</si>
  <si>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</si>
  <si>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</si>
  <si>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</si>
  <si>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</si>
  <si>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</si>
  <si>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</si>
  <si>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</si>
  <si>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</si>
  <si>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</si>
  <si>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</si>
  <si>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</si>
  <si>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</si>
  <si>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</si>
  <si>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</si>
  <si>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</si>
  <si>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</si>
  <si>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</si>
  <si>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</si>
  <si>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</si>
  <si>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</si>
  <si>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</si>
  <si>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</si>
  <si>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</si>
  <si>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</si>
  <si>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</si>
  <si>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</si>
  <si>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</si>
  <si>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</si>
  <si>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</si>
  <si>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</si>
  <si>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</si>
  <si>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</si>
  <si>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</si>
  <si>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</si>
  <si>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</si>
  <si>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</si>
  <si>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</si>
  <si>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</si>
  <si>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</si>
  <si>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</si>
  <si>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</si>
  <si>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</si>
  <si>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</si>
  <si>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</si>
  <si>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</si>
  <si>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</si>
  <si>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</si>
  <si>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</si>
  <si>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</si>
  <si>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</si>
  <si>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</si>
  <si>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</si>
  <si>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</si>
  <si>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</si>
  <si>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</si>
  <si>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</si>
  <si>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</si>
  <si>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</si>
  <si>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</si>
  <si>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</si>
  <si>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</si>
  <si>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</si>
  <si>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</si>
  <si>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</si>
  <si>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</si>
  <si>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</si>
  <si>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</si>
  <si>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</si>
  <si>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</si>
  <si>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</si>
  <si>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</si>
  <si>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</si>
  <si>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</si>
  <si>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</si>
  <si>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</si>
  <si>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</si>
  <si>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</si>
  <si>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</si>
  <si>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</si>
  <si>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</si>
  <si>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</si>
  <si>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</si>
  <si>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</si>
  <si>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</si>
  <si>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</si>
  <si>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</si>
  <si>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</si>
  <si>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</si>
  <si>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</si>
  <si>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</si>
  <si>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</si>
  <si>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</si>
  <si>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</si>
  <si>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</si>
  <si>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</si>
  <si>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</si>
  <si>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</si>
  <si>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</si>
  <si>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</si>
  <si>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</si>
  <si>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</si>
  <si>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</si>
  <si>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</si>
  <si>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</si>
  <si>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</si>
  <si>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</si>
  <si>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</si>
  <si>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</si>
  <si>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</si>
  <si>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</si>
  <si>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</si>
  <si>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</si>
  <si>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</si>
  <si>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</si>
  <si>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</si>
  <si>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</si>
  <si>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</si>
  <si>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</si>
  <si>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</si>
  <si>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</si>
  <si>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</si>
  <si>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</si>
  <si>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</si>
  <si>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</si>
  <si>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</si>
  <si>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</si>
  <si>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</si>
  <si>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</si>
  <si>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</si>
  <si>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</si>
  <si>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</si>
  <si>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</si>
  <si>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</si>
  <si>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</si>
  <si>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</si>
  <si>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</si>
  <si>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</si>
  <si>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</si>
  <si>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</si>
  <si>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</si>
  <si>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</si>
  <si>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</si>
  <si>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</si>
  <si>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</si>
  <si>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</si>
  <si>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</si>
  <si>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</si>
  <si>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</si>
  <si>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</si>
  <si>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</si>
  <si>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</si>
  <si>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</si>
  <si>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</si>
  <si>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</si>
  <si>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</si>
  <si>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</si>
  <si>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</si>
  <si>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</si>
  <si>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</si>
  <si>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</si>
  <si>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</si>
  <si>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</si>
  <si>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</si>
  <si>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</si>
  <si>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</si>
  <si>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</si>
  <si>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</si>
  <si>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</si>
  <si>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</si>
  <si>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</si>
  <si>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</si>
  <si>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</si>
  <si>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</si>
  <si>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</si>
  <si>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</si>
  <si>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</si>
  <si>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</si>
  <si>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</si>
  <si>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</si>
  <si>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</si>
  <si>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</si>
  <si>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</si>
  <si>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</si>
  <si>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</si>
  <si>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</si>
  <si>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</si>
  <si>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</si>
  <si>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</si>
  <si>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</si>
  <si>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</si>
  <si>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</si>
  <si>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</si>
  <si>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</si>
  <si>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</si>
  <si>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</si>
  <si>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</si>
  <si>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</si>
  <si>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</si>
  <si>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</si>
  <si>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</si>
  <si>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</si>
  <si>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</si>
  <si>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</si>
  <si>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</si>
  <si>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</si>
  <si>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</si>
  <si>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</si>
  <si>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</si>
  <si>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</si>
  <si>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</si>
  <si>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</si>
  <si>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</si>
  <si>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</si>
  <si>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</si>
  <si>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</si>
  <si>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</si>
  <si>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</si>
  <si>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</si>
  <si>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</si>
  <si>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</si>
  <si>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</si>
  <si>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</si>
  <si>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</si>
  <si>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</si>
  <si>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</si>
  <si>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</si>
  <si>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</si>
  <si>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</si>
  <si>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</si>
  <si>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</si>
  <si>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</si>
  <si>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</si>
  <si>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</si>
  <si>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</si>
  <si>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</si>
  <si>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</si>
  <si>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</si>
  <si>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</si>
  <si>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</si>
  <si>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</si>
  <si>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</si>
  <si>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</si>
  <si>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</si>
  <si>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</si>
  <si>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</si>
  <si>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</si>
  <si>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</si>
  <si>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</si>
  <si>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</si>
  <si>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</si>
  <si>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</si>
  <si>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</si>
  <si>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</si>
  <si>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</si>
  <si>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</si>
  <si>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</si>
  <si>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</si>
  <si>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</si>
  <si>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</si>
  <si>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</si>
  <si>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</si>
  <si>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</si>
  <si>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</si>
  <si>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</si>
  <si>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</si>
  <si>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</si>
  <si>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</si>
  <si>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</si>
  <si>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</si>
  <si>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</si>
  <si>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</si>
  <si>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</si>
  <si>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</si>
  <si>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</si>
  <si>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</si>
  <si>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</si>
  <si>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</si>
  <si>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</si>
  <si>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</si>
  <si>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</si>
  <si>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</si>
  <si>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</si>
  <si>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</si>
  <si>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</si>
  <si>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</si>
  <si>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</si>
  <si>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</si>
  <si>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</si>
  <si>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</si>
  <si>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</si>
  <si>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</si>
  <si>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</si>
  <si>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</si>
  <si>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</si>
  <si>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</si>
  <si>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</si>
  <si>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</si>
  <si>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</si>
  <si>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</si>
  <si>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</si>
  <si>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</si>
  <si>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</si>
  <si>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</si>
  <si>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</si>
  <si>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</si>
  <si>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</si>
  <si>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</si>
  <si>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</si>
  <si>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</si>
  <si>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</si>
  <si>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</si>
  <si>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</si>
  <si>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</si>
  <si>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</si>
  <si>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</si>
  <si>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</si>
  <si>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</si>
  <si>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</si>
  <si>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</si>
  <si>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</si>
  <si>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</si>
  <si>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</si>
  <si>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</si>
  <si>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</si>
  <si>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</si>
  <si>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</si>
  <si>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</si>
  <si>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</si>
  <si>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</si>
  <si>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</si>
  <si>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</si>
  <si>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</si>
  <si>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</si>
  <si>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</si>
  <si>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</si>
  <si>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</si>
  <si>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</si>
  <si>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</si>
  <si>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</si>
  <si>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</si>
  <si>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</si>
  <si>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</si>
  <si>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</si>
  <si>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</si>
  <si>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</si>
  <si>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</si>
  <si>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</si>
  <si>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</si>
  <si>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</si>
  <si>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</si>
  <si>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</si>
  <si>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</si>
  <si>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</si>
  <si>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</si>
  <si>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</si>
  <si>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</si>
  <si>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</si>
  <si>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</si>
  <si>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</si>
  <si>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</si>
  <si>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</si>
  <si>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</si>
  <si>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</si>
  <si>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</si>
  <si>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</si>
  <si>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</si>
  <si>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</si>
  <si>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</si>
  <si>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</si>
  <si>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</si>
  <si>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</si>
  <si>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</si>
  <si>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</si>
  <si>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</si>
  <si>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</si>
  <si>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</si>
  <si>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</si>
  <si>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</si>
  <si>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</si>
  <si>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</si>
  <si>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</si>
  <si>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</si>
  <si>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</si>
  <si>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</si>
  <si>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</si>
  <si>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</si>
  <si>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</si>
  <si>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</si>
  <si>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</si>
  <si>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</si>
  <si>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</si>
  <si>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</si>
  <si>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</si>
  <si>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</si>
  <si>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</si>
  <si>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</si>
  <si>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</si>
  <si>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</si>
  <si>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</si>
  <si>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</si>
  <si>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</si>
  <si>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</si>
  <si>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</si>
  <si>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</si>
  <si>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</si>
  <si>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</si>
  <si>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</si>
  <si>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</si>
  <si>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</si>
  <si>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</si>
  <si>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</si>
  <si>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</si>
  <si>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</si>
  <si>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</si>
  <si>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</si>
  <si>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</si>
  <si>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</si>
  <si>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</si>
  <si>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</si>
  <si>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</si>
  <si>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</si>
  <si>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</si>
  <si>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</si>
  <si>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</si>
  <si>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</si>
  <si>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</si>
  <si>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</si>
  <si>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</si>
  <si>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</si>
  <si>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</si>
  <si>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</si>
  <si>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</si>
  <si>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</si>
  <si>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</si>
  <si>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</si>
  <si>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</si>
  <si>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</si>
  <si>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</si>
  <si>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</si>
  <si>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</si>
  <si>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</si>
  <si>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</si>
  <si>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</si>
  <si>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</si>
  <si>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</si>
  <si>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</si>
  <si>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</si>
  <si>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</si>
  <si>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</si>
  <si>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</si>
  <si>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</si>
  <si>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</si>
  <si>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</si>
  <si>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</si>
  <si>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</si>
  <si>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</si>
  <si>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</si>
  <si>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</si>
  <si>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</si>
  <si>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</si>
  <si>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</si>
  <si>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</si>
  <si>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</si>
  <si>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</si>
  <si>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</si>
  <si>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</si>
  <si>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</si>
  <si>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</si>
  <si>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</si>
  <si>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</si>
  <si>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</si>
  <si>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</si>
  <si>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</si>
  <si>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</si>
  <si>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</si>
  <si>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</si>
  <si>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</si>
  <si>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</si>
  <si>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</si>
  <si>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</si>
  <si>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</si>
  <si>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</si>
  <si>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</si>
  <si>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</si>
  <si>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</si>
  <si>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</si>
  <si>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</si>
  <si>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</si>
  <si>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</si>
  <si>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</si>
  <si>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</si>
  <si>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</si>
  <si>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</si>
  <si>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</si>
  <si>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</si>
  <si>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</si>
  <si>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</si>
  <si>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</si>
  <si>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</si>
  <si>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</si>
  <si>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</si>
  <si>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</si>
  <si>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</si>
  <si>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</si>
  <si>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</si>
  <si>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</si>
  <si>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</si>
  <si>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</si>
  <si>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</si>
  <si>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</si>
  <si>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</si>
  <si>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</si>
  <si>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</si>
  <si>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</si>
  <si>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</si>
  <si>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</si>
  <si>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</si>
  <si>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</si>
  <si>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</si>
  <si>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</si>
  <si>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</si>
  <si>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</si>
  <si>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</si>
  <si>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</si>
  <si>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</si>
  <si>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</si>
  <si>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</si>
  <si>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</si>
  <si>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</si>
  <si>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</si>
  <si>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</si>
  <si>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</si>
  <si>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</si>
  <si>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</si>
  <si>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</si>
  <si>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</si>
  <si>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</si>
  <si>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</si>
  <si>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</si>
  <si>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</si>
  <si>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</si>
  <si>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</si>
  <si>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</si>
  <si>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</si>
  <si>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</si>
  <si>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</si>
  <si>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</si>
  <si>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</si>
  <si>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</si>
  <si>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</si>
  <si>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</si>
  <si>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</si>
  <si>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</si>
  <si>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</si>
  <si>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</si>
  <si>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</si>
  <si>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</si>
  <si>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</si>
  <si>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</si>
  <si>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</si>
  <si>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</si>
  <si>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</si>
  <si>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</si>
  <si>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</si>
  <si>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</si>
  <si>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</si>
  <si>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</si>
  <si>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</si>
  <si>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</si>
  <si>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</si>
  <si>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</si>
  <si>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</si>
  <si>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</si>
  <si>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</si>
  <si>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</si>
  <si>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</si>
  <si>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</si>
  <si>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</si>
  <si>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</si>
  <si>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</si>
  <si>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</si>
  <si>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</si>
  <si>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</si>
  <si>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</si>
  <si>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</si>
  <si>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</si>
  <si>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</si>
  <si>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</si>
  <si>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</si>
  <si>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</si>
  <si>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</si>
  <si>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</si>
  <si>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</si>
  <si>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</si>
  <si>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</si>
  <si>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</si>
  <si>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</si>
  <si>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</si>
  <si>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</si>
  <si>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</si>
  <si>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</si>
  <si>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</si>
  <si>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</si>
  <si>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</si>
  <si>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</si>
  <si>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</si>
  <si>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</si>
  <si>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</si>
  <si>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</si>
  <si>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</si>
  <si>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</si>
  <si>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</si>
  <si>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</si>
  <si>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</si>
  <si>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</si>
  <si>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</si>
  <si>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</si>
  <si>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</si>
  <si>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</si>
  <si>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</si>
  <si>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</si>
  <si>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</si>
  <si>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</si>
  <si>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</si>
  <si>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</si>
  <si>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</si>
  <si>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</si>
  <si>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</si>
  <si>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</si>
  <si>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</si>
  <si>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</si>
  <si>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</si>
  <si>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</si>
  <si>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</si>
  <si>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</si>
  <si>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</si>
  <si>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</si>
  <si>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</si>
  <si>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</si>
  <si>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</si>
  <si>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</si>
  <si>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</si>
  <si>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</si>
  <si>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</si>
  <si>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</si>
  <si>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</si>
  <si>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</si>
  <si>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</si>
  <si>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</si>
  <si>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</si>
  <si>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</si>
  <si>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</si>
  <si>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</si>
  <si>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</si>
  <si>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</si>
  <si>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</si>
  <si>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</si>
  <si>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</si>
  <si>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</si>
  <si>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</si>
  <si>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</si>
  <si>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</si>
  <si>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</si>
  <si>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</si>
  <si>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</si>
  <si>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</si>
  <si>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</si>
  <si>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</si>
  <si>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</si>
  <si>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</si>
  <si>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</si>
  <si>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</si>
  <si>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</si>
  <si>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</si>
  <si>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</si>
  <si>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</si>
  <si>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</si>
  <si>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</si>
  <si>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</si>
  <si>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</si>
  <si>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</si>
  <si>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</si>
  <si>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</si>
  <si>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</si>
  <si>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</si>
  <si>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</si>
  <si>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</si>
  <si>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</si>
  <si>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</si>
  <si>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</si>
  <si>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</si>
  <si>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</si>
  <si>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</si>
  <si>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</si>
  <si>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</si>
  <si>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</si>
  <si>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</si>
  <si>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</si>
  <si>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</si>
  <si>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</si>
  <si>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</si>
  <si>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</si>
  <si>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</si>
  <si>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</si>
  <si>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</si>
  <si>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</si>
  <si>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</si>
  <si>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</si>
  <si>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</si>
  <si>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</si>
  <si>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</si>
  <si>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</si>
  <si>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</si>
  <si>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</si>
  <si>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</si>
  <si>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</si>
  <si>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</si>
  <si>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</si>
  <si>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</si>
  <si>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</si>
  <si>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</si>
  <si>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</si>
  <si>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</si>
  <si>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</si>
  <si>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</si>
  <si>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</si>
  <si>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</si>
  <si>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</si>
  <si>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</si>
  <si>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</si>
  <si>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</si>
  <si>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</si>
  <si>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</si>
  <si>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</si>
  <si>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</si>
  <si>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</si>
  <si>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</si>
  <si>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</si>
  <si>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</si>
  <si>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</si>
  <si>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</si>
  <si>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</si>
  <si>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</si>
  <si>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</si>
  <si>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</si>
  <si>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</si>
  <si>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</si>
  <si>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</si>
  <si>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</si>
  <si>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</si>
  <si>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</si>
  <si>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</si>
  <si>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</si>
  <si>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</si>
  <si>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</si>
  <si>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</si>
  <si>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</si>
  <si>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</si>
  <si>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</si>
  <si>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</si>
  <si>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</si>
  <si>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</si>
  <si>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</si>
  <si>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</si>
  <si>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</si>
  <si>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</si>
  <si>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</si>
  <si>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</si>
  <si>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</si>
  <si>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</si>
  <si>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</si>
  <si>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</si>
  <si>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</si>
  <si>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</si>
  <si>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</si>
  <si>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</si>
  <si>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</si>
  <si>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</si>
  <si>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</si>
  <si>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</si>
  <si>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</si>
  <si>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</si>
  <si>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</si>
  <si>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</si>
  <si>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</si>
  <si>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</si>
  <si>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</si>
  <si>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</si>
  <si>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</si>
  <si>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</si>
  <si>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</si>
  <si>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</si>
  <si>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</si>
  <si>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</si>
  <si>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</si>
  <si>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</si>
  <si>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</si>
  <si>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</si>
  <si>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</si>
  <si>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</si>
  <si>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</si>
  <si>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</si>
  <si>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</si>
  <si>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</si>
  <si>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</si>
  <si>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</si>
  <si>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</si>
  <si>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</si>
  <si>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</si>
  <si>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</si>
  <si>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</si>
  <si>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</si>
  <si>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</si>
  <si>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</si>
  <si>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</si>
  <si>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</si>
  <si>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</si>
  <si>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</si>
  <si>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</si>
  <si>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</si>
  <si>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</si>
  <si>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</si>
  <si>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</si>
  <si>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</si>
  <si>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</si>
  <si>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</si>
  <si>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</si>
  <si>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</si>
  <si>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</si>
  <si>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</si>
  <si>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</si>
  <si>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</si>
  <si>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</si>
  <si>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</si>
  <si>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</si>
  <si>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</si>
  <si>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</si>
  <si>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</si>
  <si>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</si>
  <si>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</si>
  <si>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</si>
  <si>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</si>
  <si>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</si>
  <si>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</si>
  <si>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</si>
  <si>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</si>
  <si>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</si>
  <si>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</si>
  <si>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</si>
  <si>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</si>
  <si>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</si>
  <si>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</si>
  <si>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</si>
  <si>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</si>
  <si>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</si>
  <si>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</si>
  <si>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</si>
  <si>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</si>
  <si>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</si>
  <si>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</si>
  <si>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</si>
  <si>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</si>
  <si>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</si>
  <si>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</si>
  <si>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</si>
  <si>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</si>
  <si>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</si>
  <si>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</si>
  <si>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</si>
  <si>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</si>
  <si>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</si>
  <si>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</si>
  <si>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</si>
  <si>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</si>
  <si>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</si>
  <si>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</si>
  <si>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</si>
  <si>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</si>
  <si>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</si>
  <si>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</si>
  <si>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</si>
  <si>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</si>
  <si>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</si>
  <si>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</si>
  <si>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</si>
  <si>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</si>
  <si>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</si>
  <si>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</si>
  <si>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</si>
  <si>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</si>
  <si>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</si>
  <si>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</si>
  <si>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</si>
  <si>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</si>
  <si>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</si>
  <si>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</si>
  <si>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</si>
  <si>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</si>
  <si>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</si>
  <si>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</si>
  <si>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</si>
  <si>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</si>
  <si>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</si>
  <si>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</si>
  <si>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</si>
  <si>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</si>
  <si>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</si>
  <si>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</si>
  <si>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</si>
  <si>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</si>
  <si>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</si>
  <si>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</si>
  <si>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</si>
  <si>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</si>
  <si>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</si>
  <si>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</si>
  <si>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</si>
  <si>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</si>
  <si>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</si>
  <si>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</si>
  <si>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</si>
  <si>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</si>
  <si>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</si>
  <si>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</si>
  <si>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</si>
  <si>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</si>
  <si>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</si>
  <si>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</si>
  <si>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</si>
  <si>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</si>
  <si>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</si>
  <si>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</si>
  <si>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</si>
  <si>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</si>
  <si>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</si>
  <si>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</si>
  <si>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</si>
  <si>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</si>
  <si>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</si>
  <si>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</si>
  <si>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</si>
  <si>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</si>
  <si>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</si>
  <si>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</si>
  <si>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</si>
  <si>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</si>
  <si>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</si>
  <si>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</si>
  <si>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</si>
  <si>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</si>
  <si>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</si>
  <si>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</si>
  <si>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</si>
  <si>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</si>
  <si>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</si>
  <si>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</si>
  <si>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</si>
  <si>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</si>
  <si>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</si>
  <si>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</si>
  <si>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</si>
  <si>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</si>
  <si>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</si>
  <si>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</si>
  <si>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</si>
  <si>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</si>
  <si>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</si>
  <si>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</si>
  <si>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</si>
  <si>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</si>
  <si>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</si>
  <si>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</si>
  <si>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</si>
  <si>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</si>
  <si>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</si>
  <si>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</si>
  <si>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</si>
  <si>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</si>
  <si>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</si>
  <si>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</si>
  <si>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</si>
  <si>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</si>
  <si>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</si>
  <si>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</si>
  <si>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</si>
  <si>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</si>
  <si>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</si>
  <si>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</si>
  <si>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</si>
  <si>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</si>
  <si>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</si>
  <si>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</si>
  <si>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</si>
  <si>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</si>
  <si>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</si>
  <si>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</si>
  <si>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</si>
  <si>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</si>
  <si>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</si>
  <si>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</si>
  <si>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</si>
  <si>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</si>
  <si>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</si>
  <si>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</si>
  <si>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</si>
  <si>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</si>
  <si>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</si>
  <si>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</si>
  <si>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</si>
  <si>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</si>
  <si>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</si>
  <si>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</si>
  <si>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</si>
  <si>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</si>
  <si>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</si>
  <si>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</si>
  <si>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</si>
  <si>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</si>
  <si>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</si>
  <si>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</si>
  <si>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</si>
  <si>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</si>
  <si>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</si>
  <si>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</si>
  <si>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</si>
  <si>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</si>
  <si>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</si>
  <si>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</si>
  <si>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</si>
  <si>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</si>
  <si>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</si>
  <si>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</si>
  <si>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</si>
  <si>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</si>
  <si>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</si>
  <si>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</si>
  <si>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</si>
  <si>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</si>
  <si>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</si>
  <si>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</si>
  <si>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</si>
  <si>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</si>
  <si>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</si>
  <si>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</si>
  <si>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</si>
  <si>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</si>
  <si>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</si>
  <si>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</si>
  <si>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</si>
  <si>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</si>
  <si>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</si>
  <si>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</si>
  <si>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</si>
  <si>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</si>
  <si>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</si>
  <si>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</si>
  <si>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</si>
  <si>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</si>
  <si>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</si>
  <si>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</si>
  <si>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</si>
  <si>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</si>
  <si>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</si>
  <si>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</si>
  <si>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</si>
  <si>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</si>
  <si>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</si>
  <si>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</si>
  <si>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</si>
  <si>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</si>
  <si>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</si>
  <si>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</si>
  <si>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</si>
  <si>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</si>
  <si>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</si>
  <si>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</si>
  <si>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</si>
  <si>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</si>
  <si>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</si>
  <si>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</si>
  <si>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</si>
  <si>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</si>
  <si>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</si>
  <si>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</si>
  <si>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</si>
  <si>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</si>
  <si>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</si>
  <si>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</si>
  <si>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</si>
  <si>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</si>
  <si>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</si>
  <si>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</si>
  <si>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</si>
  <si>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</si>
  <si>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</si>
  <si>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</si>
  <si>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</si>
  <si>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</si>
  <si>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</si>
  <si>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</si>
  <si>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</si>
  <si>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</si>
  <si>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</si>
  <si>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</si>
  <si>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</si>
  <si>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</si>
  <si>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</si>
  <si>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</si>
  <si>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</si>
  <si>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</si>
  <si>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</si>
  <si>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</si>
  <si>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</si>
  <si>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</si>
  <si>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</si>
  <si>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</si>
  <si>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</si>
  <si>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</si>
  <si>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</si>
  <si>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</si>
  <si>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</si>
  <si>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</si>
  <si>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</si>
  <si>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</si>
  <si>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</si>
  <si>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</si>
  <si>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</si>
  <si>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</si>
  <si>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</si>
  <si>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</si>
  <si>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</si>
  <si>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</si>
  <si>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</si>
  <si>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</si>
  <si>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</si>
  <si>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</si>
  <si>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</si>
  <si>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</si>
  <si>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</si>
  <si>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</si>
  <si>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</si>
  <si>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</si>
  <si>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</si>
  <si>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</si>
  <si>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</si>
  <si>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</si>
  <si>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</si>
  <si>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</si>
  <si>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</si>
  <si>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</si>
  <si>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</si>
  <si>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</si>
  <si>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</si>
  <si>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</si>
  <si>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</si>
  <si>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</si>
  <si>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</si>
  <si>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</si>
  <si>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</si>
  <si>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</si>
  <si>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</si>
  <si>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</si>
  <si>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</si>
  <si>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</si>
  <si>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</si>
  <si>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</si>
  <si>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</si>
  <si>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</si>
  <si>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</si>
  <si>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</si>
  <si>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</si>
  <si>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</si>
  <si>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</si>
  <si>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</si>
  <si>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</si>
  <si>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</si>
  <si>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</si>
  <si>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</si>
  <si>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</si>
  <si>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</si>
  <si>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</si>
  <si>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</si>
  <si>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</si>
  <si>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</si>
  <si>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</si>
  <si>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</si>
  <si>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</si>
  <si>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</si>
  <si>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</si>
  <si>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</si>
  <si>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</si>
  <si>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</si>
  <si>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</si>
  <si>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</si>
  <si>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</si>
  <si>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</si>
  <si>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</si>
  <si>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</si>
  <si>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</si>
  <si>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</si>
  <si>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</si>
  <si>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</si>
  <si>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</si>
  <si>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</si>
  <si>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</si>
  <si>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</si>
  <si>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</si>
  <si>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</si>
  <si>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</si>
  <si>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</si>
  <si>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</si>
  <si>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</si>
  <si>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</si>
  <si>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</si>
  <si>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</si>
  <si>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</si>
  <si>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</si>
  <si>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</si>
  <si>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</si>
  <si>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</si>
  <si>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</si>
  <si>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</si>
  <si>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</si>
  <si>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</si>
  <si>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</si>
  <si>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</si>
  <si>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</si>
  <si>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</si>
  <si>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</si>
  <si>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</si>
  <si>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</si>
  <si>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</si>
  <si>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</si>
  <si>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</si>
  <si>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</si>
  <si>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</si>
  <si>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</si>
  <si>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</si>
  <si>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</si>
  <si>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</si>
  <si>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</si>
  <si>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</si>
  <si>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</si>
  <si>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</si>
  <si>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</si>
  <si>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</si>
  <si>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</si>
  <si>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</si>
  <si>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</si>
  <si>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</si>
  <si>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</si>
  <si>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</si>
  <si>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</si>
  <si>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</si>
  <si>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</si>
  <si>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</si>
  <si>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</si>
  <si>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</si>
  <si>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</si>
  <si>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</si>
  <si>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</si>
  <si>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</si>
  <si>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</si>
  <si>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</si>
  <si>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</si>
  <si>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</si>
  <si>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</si>
  <si>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</si>
  <si>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</si>
  <si>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</si>
  <si>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</si>
  <si>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</si>
  <si>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</si>
  <si>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</si>
  <si>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</si>
  <si>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</si>
  <si>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</si>
  <si>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</si>
  <si>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</si>
  <si>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</si>
  <si>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</si>
  <si>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</si>
  <si>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</si>
  <si>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</si>
  <si>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</si>
  <si>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</si>
  <si>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</si>
  <si>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</si>
  <si>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</si>
  <si>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</si>
  <si>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</si>
  <si>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</si>
  <si>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</si>
  <si>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</si>
  <si>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</si>
  <si>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</si>
  <si>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</si>
  <si>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</si>
  <si>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</si>
  <si>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</si>
  <si>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</si>
  <si>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</si>
  <si>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</si>
  <si>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</si>
  <si>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</si>
  <si>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</si>
  <si>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</si>
  <si>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</si>
  <si>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</si>
  <si>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</si>
  <si>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</si>
  <si>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</si>
  <si>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</si>
  <si>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</si>
  <si>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</si>
  <si>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</si>
  <si>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</si>
  <si>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</si>
  <si>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</si>
  <si>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</si>
  <si>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</si>
  <si>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</si>
  <si>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</si>
  <si>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</si>
  <si>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</si>
  <si>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</si>
  <si>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</si>
  <si>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</si>
  <si>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</si>
  <si>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</si>
  <si>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</si>
  <si>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</si>
  <si>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</si>
  <si>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</si>
  <si>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</si>
  <si>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</si>
  <si>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</si>
  <si>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</si>
  <si>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</si>
  <si>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</si>
  <si>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</si>
  <si>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</si>
  <si>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</si>
  <si>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</si>
  <si>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</si>
  <si>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</si>
  <si>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</si>
  <si>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</si>
  <si>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</si>
  <si>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</si>
  <si>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</si>
  <si>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</si>
  <si>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</si>
  <si>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</si>
  <si>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</si>
  <si>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</si>
  <si>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</si>
  <si>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</si>
  <si>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</si>
  <si>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</si>
  <si>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</si>
  <si>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</si>
  <si>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</si>
  <si>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</si>
  <si>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</si>
  <si>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</si>
  <si>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</si>
  <si>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</si>
  <si>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</si>
  <si>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</si>
  <si>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</si>
  <si>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</si>
  <si>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</si>
  <si>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</si>
  <si>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</si>
  <si>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</si>
  <si>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</si>
  <si>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</si>
  <si>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</si>
  <si>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</si>
  <si>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</si>
  <si>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</si>
  <si>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</si>
  <si>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</si>
  <si>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</si>
  <si>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</si>
  <si>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</si>
  <si>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</si>
  <si>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</si>
  <si>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</si>
  <si>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</si>
  <si>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</si>
  <si>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</si>
  <si>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</si>
  <si>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</si>
  <si>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</si>
  <si>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</si>
  <si>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</si>
  <si>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</si>
  <si>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</si>
  <si>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</si>
  <si>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</si>
  <si>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</si>
  <si>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</si>
  <si>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</si>
  <si>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</si>
  <si>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</si>
  <si>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</si>
  <si>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</si>
  <si>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</si>
  <si>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</si>
  <si>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</si>
  <si>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</si>
  <si>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</si>
  <si>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</si>
  <si>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</si>
  <si>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</si>
  <si>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</si>
  <si>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</si>
  <si>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</si>
  <si>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</si>
  <si>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</si>
  <si>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</si>
  <si>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</si>
  <si>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</si>
  <si>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</si>
  <si>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</si>
  <si>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</si>
  <si>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</si>
  <si>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</si>
  <si>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</si>
  <si>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</si>
  <si>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</si>
  <si>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</si>
  <si>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</si>
  <si>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</si>
  <si>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</si>
  <si>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</si>
  <si>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</si>
  <si>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</si>
  <si>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</si>
  <si>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</si>
  <si>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</si>
  <si>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</si>
  <si>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</si>
  <si>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</si>
  <si>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</si>
  <si>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</si>
  <si>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</si>
  <si>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</si>
  <si>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</si>
  <si>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</si>
  <si>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</si>
  <si>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</si>
  <si>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</si>
  <si>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</si>
  <si>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</si>
  <si>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</si>
  <si>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</si>
  <si>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</si>
  <si>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</si>
  <si>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</si>
  <si>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</si>
  <si>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</si>
  <si>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</si>
  <si>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</si>
  <si>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</si>
  <si>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</si>
  <si>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</si>
  <si>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</si>
  <si>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</si>
  <si>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</si>
  <si>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</si>
  <si>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</si>
  <si>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</si>
  <si>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</si>
  <si>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</si>
  <si>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</si>
  <si>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</si>
  <si>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</si>
  <si>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</si>
  <si>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</si>
  <si>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</si>
  <si>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</si>
  <si>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</si>
  <si>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</si>
  <si>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</si>
  <si>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</si>
  <si>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</si>
  <si>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</si>
  <si>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</si>
  <si>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</si>
  <si>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</si>
  <si>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</si>
  <si>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</si>
  <si>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</si>
  <si>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</si>
  <si>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</si>
  <si>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</si>
  <si>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</si>
  <si>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</si>
  <si>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</si>
  <si>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</si>
  <si>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</si>
  <si>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</si>
  <si>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</si>
  <si>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</si>
  <si>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</si>
  <si>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</si>
  <si>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</si>
  <si>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</si>
  <si>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</si>
  <si>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</si>
  <si>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</si>
  <si>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</si>
  <si>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</si>
  <si>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</si>
  <si>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</si>
  <si>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</si>
  <si>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</si>
  <si>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</si>
  <si>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</si>
  <si>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</si>
  <si>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</si>
  <si>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</si>
  <si>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</si>
  <si>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</si>
  <si>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</si>
  <si>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</si>
  <si>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</si>
  <si>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</si>
  <si>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</si>
  <si>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</si>
  <si>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</si>
  <si>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</si>
  <si>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</si>
  <si>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</si>
  <si>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</si>
  <si>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</si>
  <si>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</si>
  <si>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</si>
  <si>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</si>
  <si>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</si>
  <si>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</si>
  <si>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</si>
  <si>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</si>
  <si>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</si>
  <si>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</si>
  <si>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</si>
  <si>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</si>
  <si>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</si>
  <si>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</si>
  <si>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</si>
  <si>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</si>
  <si>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</si>
  <si>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</si>
  <si>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</si>
  <si>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</si>
  <si>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</si>
  <si>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</si>
  <si>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</si>
  <si>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</si>
  <si>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</si>
  <si>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</si>
  <si>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</si>
  <si>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</si>
  <si>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</si>
  <si>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</si>
  <si>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</si>
  <si>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</si>
  <si>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</si>
  <si>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</si>
  <si>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</si>
  <si>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</si>
  <si>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</si>
  <si>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</si>
  <si>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</si>
  <si>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</si>
  <si>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</si>
  <si>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</si>
  <si>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</si>
  <si>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</si>
  <si>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</si>
  <si>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</si>
  <si>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</si>
  <si>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</si>
  <si>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</si>
  <si>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</si>
  <si>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</si>
  <si>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</si>
  <si>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</si>
  <si>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</si>
  <si>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</si>
  <si>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</si>
  <si>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</si>
  <si>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</si>
  <si>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</si>
  <si>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</si>
  <si>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</si>
  <si>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</si>
  <si>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</si>
  <si>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</si>
  <si>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</si>
  <si>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</si>
  <si>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</si>
  <si>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</si>
  <si>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</si>
  <si>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</si>
  <si>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</si>
  <si>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</si>
  <si>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</si>
  <si>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</si>
  <si>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</si>
  <si>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</si>
  <si>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</si>
  <si>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</si>
  <si>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</si>
  <si>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</si>
  <si>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</si>
  <si>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</si>
  <si>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</si>
  <si>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</si>
  <si>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</si>
  <si>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</si>
  <si>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</si>
  <si>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</si>
  <si>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</si>
  <si>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</si>
  <si>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</si>
  <si>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</si>
  <si>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</si>
  <si>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</si>
  <si>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</si>
  <si>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</si>
  <si>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</si>
  <si>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</si>
  <si>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</si>
  <si>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</si>
  <si>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</si>
  <si>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</si>
  <si>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</si>
  <si>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</si>
  <si>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</si>
  <si>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</si>
  <si>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</si>
  <si>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</si>
  <si>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</si>
  <si>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</si>
  <si>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</si>
  <si>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</si>
  <si>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</si>
  <si>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</si>
  <si>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</si>
  <si>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</si>
  <si>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</si>
  <si>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</si>
  <si>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</si>
  <si>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</si>
  <si>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</si>
  <si>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</si>
  <si>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</si>
  <si>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</si>
  <si>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</si>
  <si>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</si>
  <si>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</si>
  <si>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</si>
  <si>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</si>
  <si>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</si>
  <si>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</si>
  <si>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</si>
  <si>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</si>
  <si>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</si>
  <si>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</si>
  <si>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</si>
  <si>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</si>
  <si>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</si>
  <si>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</si>
  <si>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</si>
  <si>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</si>
  <si>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</si>
  <si>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</si>
  <si>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</si>
  <si>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</si>
  <si>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</si>
  <si>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</si>
  <si>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</si>
  <si>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</si>
  <si>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</si>
  <si>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</si>
  <si>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</si>
  <si>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</si>
  <si>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</si>
  <si>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</si>
  <si>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</si>
  <si>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</si>
  <si>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</si>
  <si>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</si>
  <si>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</si>
  <si>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</si>
  <si>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</si>
  <si>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</si>
  <si>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</si>
  <si>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</si>
  <si>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</si>
  <si>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</si>
  <si>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</si>
  <si>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</si>
  <si>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</si>
  <si>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</si>
  <si>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</si>
  <si>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</si>
  <si>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</si>
  <si>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</si>
  <si>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</si>
  <si>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</si>
  <si>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</si>
  <si>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</si>
  <si>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</si>
  <si>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</si>
  <si>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</si>
  <si>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</si>
  <si>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</si>
  <si>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</si>
  <si>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</si>
  <si>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</si>
  <si>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</si>
  <si>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</si>
  <si>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</si>
  <si>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</si>
  <si>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</si>
  <si>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</si>
  <si>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</si>
  <si>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</si>
  <si>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</si>
  <si>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</si>
  <si>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</si>
  <si>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</si>
  <si>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</si>
  <si>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</si>
  <si>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</si>
  <si>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</si>
  <si>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</si>
  <si>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</si>
  <si>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</si>
  <si>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</si>
  <si>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</si>
  <si>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</si>
  <si>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</si>
  <si>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</si>
  <si>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</si>
  <si>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</si>
  <si>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</si>
  <si>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</si>
  <si>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</si>
  <si>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</si>
  <si>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</si>
  <si>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</si>
  <si>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</si>
  <si>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</si>
  <si>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</si>
  <si>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</si>
  <si>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</si>
  <si>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</si>
  <si>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</si>
  <si>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</si>
  <si>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</si>
  <si>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</si>
  <si>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</si>
  <si>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</si>
  <si>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</si>
  <si>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</si>
  <si>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</si>
  <si>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</si>
  <si>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</si>
  <si>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</si>
  <si>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</si>
  <si>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</si>
  <si>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</si>
  <si>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</si>
  <si>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</si>
  <si>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</si>
  <si>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</si>
  <si>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</si>
  <si>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</si>
  <si>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</si>
  <si>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</si>
  <si>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</si>
  <si>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</si>
  <si>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</si>
  <si>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</si>
  <si>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</si>
  <si>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</si>
  <si>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</si>
  <si>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</si>
  <si>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</si>
  <si>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</si>
  <si>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</si>
  <si>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</si>
  <si>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</si>
  <si>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</si>
  <si>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</si>
  <si>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</si>
  <si>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</si>
  <si>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</si>
  <si>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</si>
  <si>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</si>
  <si>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</si>
  <si>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</si>
  <si>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</si>
  <si>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</si>
  <si>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</si>
  <si>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</si>
  <si>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</si>
  <si>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</si>
  <si>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</si>
  <si>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</si>
  <si>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</si>
  <si>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</si>
  <si>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</si>
  <si>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</si>
  <si>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</si>
  <si>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</si>
  <si>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</si>
  <si>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</si>
  <si>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</si>
  <si>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</si>
  <si>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</si>
  <si>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</si>
  <si>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</si>
  <si>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</si>
  <si>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</si>
  <si>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</si>
  <si>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</si>
  <si>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</si>
  <si>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</si>
  <si>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</si>
  <si>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</si>
  <si>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</si>
  <si>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</si>
  <si>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</si>
  <si>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</si>
  <si>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</si>
  <si>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</si>
  <si>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</si>
  <si>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</si>
  <si>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</si>
  <si>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</si>
  <si>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</si>
  <si>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</si>
  <si>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</si>
  <si>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</si>
  <si>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</si>
  <si>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</si>
  <si>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</si>
  <si>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</si>
  <si>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</si>
  <si>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</si>
  <si>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</si>
  <si>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</si>
  <si>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</si>
  <si>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</si>
  <si>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</si>
  <si>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</si>
  <si>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</si>
  <si>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</si>
  <si>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</si>
  <si>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</si>
  <si>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</si>
  <si>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</si>
  <si>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</si>
  <si>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</si>
  <si>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</si>
  <si>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</si>
  <si>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</si>
  <si>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</si>
  <si>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</si>
  <si>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</si>
  <si>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</si>
  <si>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</si>
  <si>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</si>
  <si>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</si>
  <si>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</si>
  <si>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</si>
  <si>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</si>
  <si>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</si>
  <si>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</si>
  <si>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</si>
  <si>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</si>
  <si>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</si>
  <si>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</si>
  <si>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</si>
  <si>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</si>
  <si>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</si>
  <si>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</si>
  <si>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</si>
  <si>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</si>
  <si>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</si>
  <si>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</si>
  <si>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</si>
  <si>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</si>
  <si>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</si>
  <si>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</si>
  <si>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</si>
  <si>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</si>
  <si>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</si>
  <si>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</si>
  <si>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</si>
  <si>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</si>
  <si>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</si>
  <si>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</si>
  <si>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</si>
  <si>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</si>
  <si>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</si>
  <si>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</si>
  <si>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</si>
  <si>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</si>
  <si>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</si>
  <si>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</si>
  <si>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</si>
  <si>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</si>
  <si>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</si>
  <si>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</si>
  <si>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</si>
  <si>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</si>
  <si>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</si>
  <si>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</si>
  <si>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</si>
  <si>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</si>
  <si>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</si>
  <si>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</si>
  <si>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</si>
  <si>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</si>
  <si>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</si>
  <si>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</si>
  <si>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</si>
  <si>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</si>
  <si>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</si>
  <si>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</si>
  <si>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</si>
  <si>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</si>
  <si>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</si>
  <si>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</si>
  <si>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</si>
  <si>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</si>
  <si>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</si>
  <si>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</si>
  <si>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</si>
  <si>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</si>
  <si>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</si>
  <si>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</si>
  <si>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</si>
  <si>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</si>
  <si>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</si>
  <si>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</si>
  <si>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</si>
  <si>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</si>
  <si>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</si>
  <si>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</si>
  <si>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</si>
  <si>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</si>
  <si>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</si>
  <si>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</si>
  <si>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</si>
  <si>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</si>
  <si>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</si>
  <si>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</si>
  <si>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</si>
  <si>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</si>
  <si>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</si>
  <si>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</si>
  <si>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</si>
  <si>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</si>
  <si>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</si>
  <si>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</si>
  <si>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</si>
  <si>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</si>
  <si>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</si>
  <si>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</si>
  <si>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</si>
  <si>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</si>
  <si>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</si>
  <si>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</si>
  <si>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</si>
  <si>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</si>
  <si>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</si>
  <si>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</si>
  <si>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</si>
  <si>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</si>
  <si>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</si>
  <si>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</si>
  <si>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</si>
  <si>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</si>
  <si>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</si>
  <si>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</si>
  <si>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</si>
  <si>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</si>
  <si>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</si>
  <si>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</si>
  <si>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</si>
  <si>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</si>
  <si>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</si>
  <si>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</si>
  <si>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</si>
  <si>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</si>
  <si>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</si>
  <si>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</si>
  <si>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</si>
  <si>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</si>
  <si>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</si>
  <si>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</si>
  <si>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</si>
  <si>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</si>
  <si>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</si>
  <si>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</si>
  <si>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</si>
  <si>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</si>
  <si>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</si>
  <si>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</si>
  <si>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</si>
  <si>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</si>
  <si>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</si>
  <si>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</si>
  <si>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</si>
  <si>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</si>
  <si>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</si>
  <si>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</si>
  <si>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</si>
  <si>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</si>
  <si>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</si>
  <si>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</si>
  <si>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</si>
  <si>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</si>
  <si>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</si>
  <si>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</si>
  <si>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</si>
  <si>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</si>
  <si>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</si>
  <si>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</si>
  <si>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</si>
  <si>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</si>
  <si>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</si>
  <si>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</si>
  <si>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</si>
  <si>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</si>
  <si>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</si>
  <si>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</si>
  <si>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</si>
  <si>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</si>
  <si>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</si>
  <si>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</si>
  <si>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</si>
  <si>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</si>
  <si>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</si>
  <si>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</si>
  <si>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</si>
  <si>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</si>
  <si>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</si>
  <si>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</si>
  <si>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</si>
  <si>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</si>
  <si>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</si>
  <si>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</si>
  <si>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</si>
  <si>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</si>
  <si>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</si>
  <si>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</si>
  <si>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</si>
  <si>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</si>
  <si>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</si>
  <si>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</si>
  <si>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</si>
  <si>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</si>
  <si>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</si>
  <si>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</si>
  <si>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</si>
  <si>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</si>
  <si>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</si>
  <si>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</si>
  <si>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</si>
  <si>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</si>
  <si>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</si>
  <si>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</si>
  <si>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</si>
  <si>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</si>
  <si>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</si>
  <si>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</si>
  <si>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</si>
  <si>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</si>
  <si>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</si>
  <si>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</si>
  <si>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</si>
  <si>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</si>
  <si>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</si>
  <si>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</si>
  <si>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</si>
  <si>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</si>
  <si>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</si>
  <si>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</si>
  <si>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</si>
  <si>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</si>
  <si>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</si>
  <si>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</si>
  <si>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</si>
  <si>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</si>
  <si>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</si>
  <si>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</si>
  <si>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</si>
  <si>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</si>
  <si>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</si>
  <si>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</si>
  <si>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</si>
  <si>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</si>
  <si>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</si>
  <si>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</si>
  <si>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</si>
  <si>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</si>
  <si>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</si>
  <si>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</si>
  <si>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</si>
  <si>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</si>
  <si>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</si>
  <si>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</si>
  <si>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</si>
  <si>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</si>
  <si>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</si>
  <si>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</si>
  <si>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</si>
  <si>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</si>
  <si>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</si>
  <si>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</si>
  <si>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</si>
  <si>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</si>
  <si>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</si>
  <si>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</si>
  <si>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</si>
  <si>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</si>
  <si>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</si>
  <si>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</si>
  <si>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</si>
  <si>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</si>
  <si>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</si>
  <si>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</si>
  <si>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</si>
  <si>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</si>
  <si>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</si>
  <si>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</si>
  <si>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</si>
  <si>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</si>
  <si>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</si>
  <si>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</si>
  <si>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</si>
  <si>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</si>
  <si>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</si>
  <si>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</si>
  <si>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</si>
  <si>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</si>
  <si>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</si>
  <si>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</si>
  <si>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</si>
  <si>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</si>
  <si>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</si>
  <si>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</si>
  <si>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</si>
  <si>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</si>
  <si>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</si>
  <si>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</si>
  <si>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</si>
  <si>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</si>
  <si>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</si>
  <si>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</si>
  <si>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</si>
  <si>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</si>
  <si>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</si>
  <si>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</si>
  <si>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</si>
  <si>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</si>
  <si>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</si>
  <si>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</si>
  <si>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</si>
  <si>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</si>
  <si>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</si>
  <si>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</si>
  <si>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</si>
  <si>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</si>
  <si>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</si>
  <si>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</si>
  <si>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</si>
  <si>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</si>
  <si>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</si>
  <si>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</si>
  <si>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</si>
  <si>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</si>
  <si>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</si>
  <si>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</si>
  <si>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</si>
  <si>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</si>
  <si>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</si>
  <si>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</si>
  <si>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</si>
  <si>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</si>
  <si>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</si>
  <si>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</si>
  <si>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</si>
  <si>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</si>
  <si>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</si>
  <si>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</si>
  <si>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</si>
  <si>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</si>
  <si>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</si>
  <si>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</si>
  <si>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</si>
  <si>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</si>
  <si>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</si>
  <si>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</si>
  <si>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</si>
  <si>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</si>
  <si>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</si>
  <si>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</si>
  <si>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</si>
  <si>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</si>
  <si>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</si>
  <si>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</si>
  <si>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</si>
  <si>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</si>
  <si>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</si>
  <si>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</si>
  <si>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</si>
  <si>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</si>
  <si>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</si>
  <si>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</si>
  <si>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</si>
  <si>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</si>
  <si>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</si>
  <si>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</si>
  <si>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</si>
  <si>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</si>
  <si>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</si>
  <si>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</si>
  <si>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</si>
  <si>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</si>
  <si>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</si>
  <si>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</si>
  <si>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</si>
  <si>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</si>
  <si>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</si>
  <si>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</si>
  <si>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</si>
  <si>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</si>
  <si>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</si>
  <si>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</si>
  <si>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</si>
  <si>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</si>
  <si>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</si>
  <si>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</si>
  <si>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</si>
  <si>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</si>
  <si>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</si>
  <si>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</si>
  <si>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</si>
  <si>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</si>
  <si>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</si>
  <si>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</si>
  <si>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</si>
  <si>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</si>
  <si>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</si>
  <si>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</si>
  <si>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</si>
  <si>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</si>
  <si>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</si>
  <si>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</si>
  <si>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</si>
  <si>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</si>
  <si>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</si>
  <si>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</si>
  <si>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</si>
  <si>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</si>
  <si>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</si>
  <si>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</si>
  <si>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</si>
  <si>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</si>
  <si>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</si>
  <si>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</si>
  <si>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</si>
  <si>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</si>
  <si>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</si>
  <si>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</si>
  <si>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</si>
  <si>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</si>
  <si>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</si>
  <si>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</si>
  <si>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</si>
  <si>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</si>
  <si>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</si>
  <si>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</si>
  <si>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</si>
  <si>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</si>
  <si>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</si>
  <si>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</si>
  <si>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</si>
  <si>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</si>
  <si>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</si>
  <si>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</si>
  <si>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</si>
  <si>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</si>
  <si>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</si>
  <si>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</si>
  <si>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</si>
  <si>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</si>
  <si>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</si>
  <si>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</si>
  <si>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</si>
  <si>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</si>
  <si>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</si>
  <si>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</si>
  <si>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</si>
  <si>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</si>
  <si>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</si>
  <si>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</si>
  <si>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</si>
  <si>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</si>
  <si>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</si>
  <si>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</si>
  <si>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</si>
  <si>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</si>
  <si>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</si>
  <si>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</si>
  <si>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</si>
  <si>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</si>
  <si>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</si>
  <si>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</si>
  <si>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</si>
  <si>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</si>
  <si>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</si>
  <si>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</si>
  <si>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</si>
  <si>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</si>
  <si>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</si>
  <si>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</si>
  <si>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</si>
  <si>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</si>
  <si>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</si>
  <si>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</si>
  <si>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</si>
  <si>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</si>
  <si>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</si>
  <si>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</si>
  <si>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</si>
  <si>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</si>
  <si>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</si>
  <si>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</si>
  <si>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</si>
  <si>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</si>
  <si>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</si>
  <si>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</si>
  <si>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</si>
  <si>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</si>
  <si>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</si>
  <si>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</si>
  <si>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</si>
  <si>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</si>
  <si>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</si>
  <si>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</si>
  <si>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</si>
  <si>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</si>
  <si>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</si>
  <si>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</si>
  <si>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</si>
  <si>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</si>
  <si>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</si>
  <si>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</si>
  <si>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</si>
  <si>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</si>
  <si>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</si>
  <si>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</si>
  <si>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</si>
  <si>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</si>
  <si>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</si>
  <si>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</si>
  <si>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</si>
  <si>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</si>
  <si>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</si>
  <si>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</si>
  <si>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</si>
  <si>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</si>
  <si>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</si>
  <si>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</si>
  <si>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</si>
  <si>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</si>
  <si>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</si>
  <si>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</si>
  <si>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</si>
  <si>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</si>
  <si>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</si>
  <si>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</si>
  <si>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</si>
  <si>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</si>
  <si>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</si>
  <si>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</si>
  <si>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</si>
  <si>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</si>
  <si>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</si>
  <si>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</si>
  <si>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</si>
  <si>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</si>
  <si>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</si>
  <si>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</si>
  <si>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</si>
  <si>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</si>
  <si>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</si>
  <si>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</si>
  <si>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</si>
  <si>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</si>
  <si>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</si>
  <si>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</si>
  <si>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</si>
  <si>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</si>
  <si>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</si>
  <si>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</si>
  <si>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</si>
  <si>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</si>
  <si>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</si>
  <si>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</si>
  <si>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</si>
  <si>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</si>
  <si>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</si>
  <si>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</si>
  <si>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</si>
  <si>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</si>
  <si>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</si>
  <si>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</si>
  <si>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</si>
  <si>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</si>
  <si>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</si>
  <si>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</si>
  <si>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</si>
  <si>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</si>
  <si>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</si>
  <si>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</si>
  <si>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</si>
  <si>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</si>
  <si>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</si>
  <si>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</si>
  <si>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</si>
  <si>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</si>
  <si>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</si>
  <si>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</si>
  <si>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</si>
  <si>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</si>
  <si>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</si>
  <si>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</si>
  <si>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</si>
  <si>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</si>
  <si>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</si>
  <si>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</si>
  <si>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</si>
  <si>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</si>
  <si>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</si>
  <si>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</si>
  <si>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</si>
  <si>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</si>
  <si>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</si>
  <si>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</si>
  <si>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</si>
  <si>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</si>
  <si>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</si>
  <si>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</si>
  <si>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</si>
  <si>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</si>
  <si>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</si>
  <si>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</si>
  <si>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</si>
  <si>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</si>
  <si>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</si>
  <si>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</si>
  <si>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</si>
  <si>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</si>
  <si>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</si>
  <si>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</si>
  <si>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</si>
  <si>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</si>
  <si>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</si>
  <si>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</si>
  <si>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</si>
  <si>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</si>
  <si>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</si>
  <si>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</si>
  <si>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</si>
  <si>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</si>
  <si>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</si>
  <si>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</si>
  <si>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</si>
  <si>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</si>
  <si>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</si>
  <si>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</si>
  <si>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</si>
  <si>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</si>
  <si>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</si>
  <si>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</si>
  <si>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</si>
  <si>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</si>
  <si>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</si>
  <si>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</si>
  <si>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</si>
  <si>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</si>
  <si>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</si>
  <si>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</si>
  <si>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</si>
  <si>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</si>
  <si>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</si>
  <si>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</si>
  <si>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</si>
  <si>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</si>
  <si>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</si>
  <si>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</si>
  <si>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</si>
  <si>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</si>
  <si>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</si>
  <si>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</si>
  <si>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</si>
  <si>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</si>
  <si>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</si>
  <si>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</si>
  <si>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</si>
  <si>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</si>
  <si>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</si>
  <si>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</si>
  <si>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</si>
  <si>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</si>
  <si>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</si>
  <si>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</si>
  <si>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</si>
  <si>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</si>
  <si>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</si>
  <si>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</si>
  <si>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</si>
  <si>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</si>
  <si>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</si>
  <si>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</si>
  <si>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</si>
  <si>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</si>
  <si>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</si>
  <si>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</si>
  <si>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</si>
  <si>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</si>
  <si>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</si>
  <si>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</si>
  <si>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</si>
  <si>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</si>
  <si>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</si>
  <si>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</si>
  <si>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</si>
  <si>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</si>
  <si>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</si>
  <si>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</si>
  <si>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</si>
  <si>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</si>
  <si>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</si>
  <si>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</si>
  <si>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</si>
  <si>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</si>
  <si>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</si>
  <si>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</si>
  <si>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</si>
  <si>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</si>
  <si>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</si>
  <si>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</si>
  <si>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</si>
  <si>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</si>
  <si>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</si>
  <si>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</si>
  <si>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</si>
  <si>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</si>
  <si>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</si>
  <si>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</si>
  <si>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</si>
  <si>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</si>
  <si>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</si>
  <si>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</si>
  <si>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</si>
  <si>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</si>
  <si>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</si>
  <si>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</si>
  <si>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</si>
  <si>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</si>
  <si>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</si>
  <si>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</si>
  <si>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</si>
  <si>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</si>
  <si>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</si>
  <si>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</si>
  <si>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</si>
  <si>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</si>
  <si>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</si>
  <si>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</si>
  <si>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</si>
  <si>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</si>
  <si>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</si>
  <si>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</si>
  <si>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</si>
  <si>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</si>
  <si>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</si>
  <si>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</si>
  <si>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</si>
  <si>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</si>
  <si>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</si>
  <si>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</si>
  <si>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</si>
  <si>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</si>
  <si>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</si>
  <si>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</si>
  <si>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</si>
  <si>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</si>
  <si>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</si>
  <si>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</si>
  <si>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</si>
  <si>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</si>
  <si>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</si>
  <si>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</si>
  <si>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</si>
  <si>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</si>
  <si>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</si>
  <si>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</si>
  <si>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</si>
  <si>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</si>
  <si>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</si>
  <si>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</si>
  <si>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</si>
  <si>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</si>
  <si>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</si>
  <si>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</si>
  <si>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</si>
  <si>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</si>
  <si>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</si>
  <si>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</si>
  <si>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</si>
  <si>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</si>
  <si>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</si>
  <si>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</si>
  <si>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</si>
  <si>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</si>
  <si>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</si>
  <si>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</si>
  <si>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</si>
  <si>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</si>
  <si>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</si>
  <si>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</si>
  <si>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</si>
  <si>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</si>
  <si>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</si>
  <si>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</si>
  <si>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</si>
  <si>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</si>
  <si>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</si>
  <si>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</si>
  <si>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</si>
  <si>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</si>
  <si>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</si>
  <si>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</si>
  <si>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</si>
  <si>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</si>
  <si>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</si>
  <si>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</si>
  <si>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</si>
  <si>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</si>
  <si>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</si>
  <si>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</si>
  <si>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</si>
  <si>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</si>
  <si>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</si>
  <si>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</si>
  <si>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</si>
  <si>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</si>
  <si>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</si>
  <si>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</si>
  <si>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</si>
  <si>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</si>
  <si>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</si>
  <si>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</si>
  <si>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</si>
  <si>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</si>
  <si>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</si>
  <si>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</si>
  <si>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</si>
  <si>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</si>
  <si>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</si>
  <si>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</si>
  <si>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</si>
  <si>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</si>
  <si>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</si>
  <si>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</si>
  <si>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</si>
  <si>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</si>
  <si>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</si>
  <si>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</si>
  <si>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</si>
  <si>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</si>
  <si>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</si>
  <si>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</si>
  <si>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</si>
  <si>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</si>
  <si>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</si>
  <si>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</si>
  <si>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</si>
  <si>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</si>
  <si>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</si>
  <si>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</si>
  <si>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</si>
  <si>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</si>
  <si>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</si>
  <si>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</si>
  <si>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</si>
  <si>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</si>
  <si>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</si>
  <si>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</si>
  <si>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</si>
  <si>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</si>
  <si>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</si>
  <si>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</si>
  <si>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</si>
  <si>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</si>
  <si>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</si>
  <si>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</si>
  <si>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</si>
  <si>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</si>
  <si>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</si>
  <si>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</si>
  <si>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</si>
  <si>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</si>
  <si>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</si>
  <si>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</si>
  <si>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</si>
  <si>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</si>
  <si>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</si>
  <si>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</si>
  <si>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</si>
  <si>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</si>
  <si>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</si>
  <si>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</si>
  <si>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</si>
  <si>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</si>
  <si>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</si>
  <si>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</si>
  <si>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</si>
  <si>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</si>
  <si>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</si>
  <si>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</si>
  <si>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</si>
  <si>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</si>
  <si>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</si>
  <si>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</si>
  <si>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</si>
  <si>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</si>
  <si>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</si>
  <si>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</si>
  <si>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</si>
  <si>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</si>
  <si>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</si>
  <si>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</si>
  <si>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</si>
  <si>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</si>
  <si>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</si>
  <si>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</si>
  <si>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</si>
  <si>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</si>
  <si>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</si>
  <si>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</si>
  <si>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</si>
  <si>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</si>
  <si>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</si>
  <si>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</si>
  <si>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</si>
  <si>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</si>
  <si>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</si>
  <si>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</si>
  <si>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</si>
  <si>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</si>
  <si>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</si>
  <si>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</si>
  <si>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</si>
  <si>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</si>
  <si>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</si>
  <si>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</si>
  <si>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</si>
  <si>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</si>
  <si>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</si>
  <si>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</si>
  <si>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</si>
  <si>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</si>
  <si>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</si>
  <si>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</si>
  <si>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</si>
  <si>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</si>
  <si>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</si>
  <si>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</si>
  <si>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</si>
  <si>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</si>
  <si>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</si>
  <si>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</si>
  <si>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</si>
  <si>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</si>
  <si>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</si>
  <si>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</si>
  <si>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</si>
  <si>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</si>
  <si>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</si>
  <si>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</si>
  <si>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</si>
  <si>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</si>
  <si>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</si>
  <si>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</si>
  <si>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</si>
  <si>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</si>
  <si>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</si>
  <si>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</si>
  <si>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</si>
  <si>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</si>
  <si>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</si>
  <si>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</si>
  <si>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</si>
  <si>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</si>
  <si>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</si>
  <si>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</si>
  <si>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</si>
  <si>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</si>
  <si>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</si>
  <si>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</si>
  <si>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</si>
  <si>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</si>
  <si>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</si>
  <si>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</si>
  <si>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</si>
  <si>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</si>
  <si>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</si>
  <si>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</si>
  <si>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</si>
  <si>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</si>
  <si>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</si>
  <si>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</si>
  <si>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</si>
  <si>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</si>
  <si>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</si>
  <si>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</si>
  <si>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</si>
  <si>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</si>
  <si>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</si>
  <si>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</si>
  <si>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</si>
  <si>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</si>
  <si>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</si>
  <si>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</si>
  <si>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</si>
  <si>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</si>
  <si>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</si>
  <si>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</si>
  <si>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</si>
  <si>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</si>
  <si>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</si>
  <si>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</si>
  <si>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</si>
  <si>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</si>
  <si>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</si>
  <si>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</si>
  <si>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</si>
  <si>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</si>
  <si>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</si>
  <si>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</si>
  <si>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</si>
  <si>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</si>
  <si>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</si>
  <si>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</si>
  <si>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</si>
  <si>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</si>
  <si>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</si>
  <si>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</si>
  <si>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</si>
  <si>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</si>
  <si>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</si>
  <si>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</si>
  <si>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</si>
  <si>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</si>
  <si>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</si>
  <si>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</si>
  <si>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</si>
  <si>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</si>
  <si>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</si>
  <si>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</si>
  <si>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</si>
  <si>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</si>
  <si>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</si>
  <si>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</si>
  <si>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</si>
  <si>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</si>
  <si>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</si>
  <si>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</si>
  <si>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</si>
  <si>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</si>
  <si>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</si>
  <si>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</si>
  <si>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</si>
  <si>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</si>
  <si>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</si>
  <si>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</si>
  <si>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</si>
  <si>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</si>
  <si>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</si>
  <si>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</si>
  <si>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</si>
  <si>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</si>
  <si>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</si>
  <si>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</si>
  <si>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</si>
  <si>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</si>
  <si>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</si>
  <si>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</si>
  <si>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</si>
  <si>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</si>
  <si>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</si>
  <si>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</si>
  <si>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</si>
  <si>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</si>
  <si>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</si>
  <si>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</si>
  <si>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</si>
  <si>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</si>
  <si>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</si>
  <si>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</si>
  <si>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</si>
  <si>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</si>
  <si>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</si>
  <si>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</si>
  <si>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</si>
  <si>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</si>
  <si>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</si>
  <si>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</si>
  <si>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</si>
  <si>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</si>
  <si>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</si>
  <si>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</si>
  <si>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</si>
  <si>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</si>
  <si>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</si>
  <si>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</si>
  <si>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</si>
  <si>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</si>
  <si>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</si>
  <si>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</si>
  <si>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</si>
  <si>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</si>
  <si>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</si>
  <si>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</si>
  <si>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</si>
  <si>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</si>
  <si>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</si>
  <si>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</si>
  <si>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</si>
  <si>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</si>
  <si>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</si>
  <si>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</si>
  <si>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</si>
  <si>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</si>
  <si>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</si>
  <si>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</si>
  <si>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</si>
  <si>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</si>
  <si>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</si>
  <si>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</si>
  <si>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</si>
  <si>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</si>
  <si>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</si>
  <si>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</si>
  <si>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</si>
  <si>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</si>
  <si>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</si>
  <si>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</si>
  <si>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</si>
  <si>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</si>
  <si>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</si>
  <si>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</si>
  <si>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</si>
  <si>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</si>
  <si>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</si>
  <si>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</si>
  <si>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</si>
  <si>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</si>
  <si>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</si>
  <si>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</si>
  <si>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</si>
  <si>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</si>
  <si>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</si>
  <si>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</si>
  <si>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</si>
  <si>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</si>
  <si>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</si>
  <si>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</si>
  <si>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</si>
  <si>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</si>
  <si>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</si>
  <si>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</si>
  <si>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</si>
  <si>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</si>
  <si>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</si>
  <si>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</si>
  <si>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</si>
  <si>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</si>
  <si>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</si>
  <si>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</si>
  <si>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</si>
  <si>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</si>
  <si>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</si>
  <si>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</si>
  <si>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</si>
  <si>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</si>
  <si>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</si>
  <si>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</si>
  <si>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</si>
  <si>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</si>
  <si>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</si>
  <si>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</si>
  <si>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</si>
  <si>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</si>
  <si>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</si>
  <si>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</si>
  <si>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</si>
  <si>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</si>
  <si>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</si>
  <si>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</si>
  <si>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</si>
  <si>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</si>
  <si>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</si>
  <si>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</si>
  <si>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</si>
  <si>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</si>
  <si>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</si>
  <si>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</si>
  <si>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</si>
  <si>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</si>
  <si>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</si>
  <si>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</si>
  <si>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</si>
  <si>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</si>
  <si>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</si>
  <si>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</si>
  <si>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</si>
  <si>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</si>
  <si>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</si>
  <si>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</si>
  <si>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</si>
  <si>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</si>
  <si>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</si>
  <si>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</si>
  <si>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</si>
  <si>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</si>
  <si>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</si>
  <si>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</si>
  <si>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</si>
  <si>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</si>
  <si>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</si>
  <si>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</si>
  <si>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</si>
  <si>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</si>
  <si>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</si>
  <si>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</si>
  <si>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</si>
  <si>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</si>
  <si>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</si>
  <si>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</si>
  <si>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</si>
  <si>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</si>
  <si>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</si>
  <si>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</si>
  <si>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</si>
  <si>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</si>
  <si>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</si>
  <si>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</si>
  <si>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</si>
  <si>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</si>
  <si>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</si>
  <si>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</si>
  <si>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</si>
  <si>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</si>
  <si>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</si>
  <si>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</si>
  <si>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</si>
  <si>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</si>
  <si>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</si>
  <si>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</si>
  <si>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</si>
  <si>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</si>
  <si>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</si>
  <si>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</si>
  <si>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</si>
  <si>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</si>
  <si>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</si>
  <si>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</si>
  <si>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</si>
  <si>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</si>
  <si>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</si>
  <si>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</si>
  <si>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</si>
  <si>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</si>
  <si>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</si>
  <si>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</si>
  <si>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</si>
  <si>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</si>
  <si>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</si>
  <si>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</si>
  <si>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</si>
  <si>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</si>
  <si>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</si>
  <si>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</si>
  <si>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</si>
  <si>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</si>
  <si>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</si>
  <si>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</si>
  <si>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</si>
  <si>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</si>
  <si>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</si>
  <si>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</si>
  <si>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</si>
  <si>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</si>
  <si>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</si>
  <si>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</si>
  <si>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</si>
  <si>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</si>
  <si>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</si>
  <si>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</si>
  <si>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</si>
  <si>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</si>
  <si>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</si>
  <si>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</si>
  <si>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</si>
  <si>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</si>
  <si>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</si>
  <si>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</si>
  <si>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</si>
  <si>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</si>
  <si>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</si>
  <si>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</si>
  <si>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</si>
  <si>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</si>
  <si>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</si>
  <si>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</si>
  <si>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</si>
  <si>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</si>
  <si>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</si>
  <si>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</si>
  <si>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</si>
  <si>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</si>
  <si>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</si>
  <si>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</si>
  <si>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</si>
  <si>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</si>
  <si>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</si>
  <si>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</si>
  <si>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</si>
  <si>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</si>
  <si>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</si>
  <si>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</si>
  <si>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</si>
  <si>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</si>
  <si>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</si>
  <si>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</si>
  <si>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</si>
  <si>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</si>
  <si>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</si>
  <si>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</si>
  <si>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</si>
  <si>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</si>
  <si>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</si>
  <si>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</si>
  <si>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</si>
  <si>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</si>
  <si>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</si>
  <si>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</si>
  <si>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</si>
  <si>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</si>
  <si>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</si>
  <si>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</si>
  <si>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</si>
  <si>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</si>
  <si>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</si>
  <si>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</si>
  <si>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</si>
  <si>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</si>
  <si>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</si>
  <si>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</si>
  <si>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</si>
  <si>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</si>
  <si>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</si>
  <si>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</si>
  <si>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</si>
  <si>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</si>
  <si>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</si>
  <si>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</si>
  <si>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</si>
  <si>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</si>
  <si>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</si>
  <si>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</si>
  <si>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</si>
  <si>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</si>
  <si>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</si>
  <si>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</si>
  <si>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</si>
  <si>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</si>
  <si>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</si>
  <si>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</si>
  <si>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</si>
  <si>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</si>
  <si>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</si>
  <si>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</si>
  <si>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</si>
  <si>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</si>
  <si>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</si>
  <si>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</si>
  <si>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</si>
  <si>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</si>
  <si>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</si>
  <si>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</si>
  <si>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</si>
  <si>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</si>
  <si>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</si>
  <si>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</si>
  <si>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</si>
  <si>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</si>
  <si>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</si>
  <si>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</si>
  <si>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</si>
  <si>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</si>
  <si>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</si>
  <si>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</si>
  <si>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</si>
  <si>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</si>
  <si>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</si>
  <si>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</si>
  <si>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</si>
  <si>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</si>
  <si>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</si>
  <si>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</si>
  <si>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</si>
  <si>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</si>
  <si>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</si>
  <si>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</si>
  <si>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</si>
  <si>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</si>
  <si>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</si>
  <si>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</si>
  <si>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</si>
  <si>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</si>
  <si>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</si>
  <si>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</si>
  <si>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</si>
  <si>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</si>
  <si>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</si>
  <si>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</si>
  <si>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</si>
  <si>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</si>
  <si>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</si>
  <si>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</si>
  <si>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</si>
  <si>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</si>
  <si>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</si>
  <si>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</si>
  <si>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</si>
  <si>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</si>
  <si>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</si>
  <si>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</si>
  <si>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</si>
  <si>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</si>
  <si>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</si>
  <si>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</si>
  <si>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</si>
  <si>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</si>
  <si>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</si>
  <si>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</si>
  <si>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</si>
  <si>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</si>
  <si>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</si>
  <si>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</si>
  <si>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</si>
  <si>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</si>
  <si>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</si>
  <si>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</si>
  <si>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</si>
  <si>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</si>
  <si>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</si>
  <si>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</si>
  <si>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</si>
  <si>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</si>
  <si>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</si>
  <si>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</si>
  <si>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</si>
  <si>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</si>
  <si>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</si>
  <si>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</si>
  <si>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</si>
  <si>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</si>
  <si>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</si>
  <si>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</si>
  <si>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</si>
  <si>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</si>
  <si>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</si>
  <si>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</si>
  <si>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</si>
  <si>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</si>
  <si>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</si>
  <si>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</si>
  <si>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</si>
  <si>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</si>
  <si>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</si>
  <si>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</si>
  <si>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</si>
  <si>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</si>
  <si>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</si>
  <si>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</si>
  <si>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</si>
  <si>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</si>
  <si>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</si>
  <si>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</si>
  <si>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</si>
  <si>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</si>
  <si>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</si>
  <si>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</si>
  <si>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</si>
  <si>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</si>
  <si>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</si>
  <si>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</si>
  <si>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</si>
  <si>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</si>
  <si>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</si>
  <si>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</si>
  <si>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</si>
  <si>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</si>
  <si>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</si>
  <si>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</si>
  <si>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</si>
  <si>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</si>
  <si>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</si>
  <si>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</si>
  <si>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</si>
  <si>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</si>
  <si>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</si>
  <si>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</si>
  <si>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</si>
  <si>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</si>
  <si>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</si>
  <si>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</si>
  <si>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</si>
  <si>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</si>
  <si>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</si>
  <si>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</si>
  <si>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</si>
  <si>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</si>
  <si>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</si>
  <si>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</si>
  <si>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</si>
  <si>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</si>
  <si>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</si>
  <si>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</si>
  <si>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</si>
  <si>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</si>
  <si>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</si>
  <si>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</si>
  <si>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</si>
  <si>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</si>
  <si>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</si>
  <si>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</si>
  <si>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</si>
  <si>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</si>
  <si>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</si>
  <si>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</si>
  <si>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</si>
  <si>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</si>
  <si>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</si>
  <si>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</si>
  <si>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</si>
  <si>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</si>
  <si>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</si>
  <si>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</si>
  <si>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</si>
  <si>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</si>
  <si>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</si>
  <si>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</si>
  <si>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</si>
  <si>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</si>
  <si>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</si>
  <si>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</si>
  <si>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</si>
  <si>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</si>
  <si>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</si>
  <si>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</si>
  <si>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</si>
  <si>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</si>
  <si>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</si>
  <si>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</si>
  <si>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</si>
  <si>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</si>
  <si>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</si>
  <si>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</si>
  <si>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</si>
  <si>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</si>
  <si>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</si>
  <si>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</si>
  <si>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</si>
  <si>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</si>
  <si>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</si>
  <si>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</si>
  <si>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</si>
  <si>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</si>
  <si>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</si>
  <si>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</si>
  <si>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</si>
  <si>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</si>
  <si>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</si>
  <si>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</si>
  <si>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</si>
  <si>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</si>
  <si>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</si>
  <si>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</si>
  <si>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</si>
  <si>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</si>
  <si>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</si>
  <si>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</si>
  <si>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</si>
  <si>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</si>
  <si>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</si>
  <si>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</si>
  <si>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</si>
  <si>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</si>
  <si>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</si>
  <si>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</si>
  <si>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</si>
  <si>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</si>
  <si>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</si>
  <si>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</si>
  <si>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</si>
  <si>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</si>
  <si>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</si>
  <si>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</si>
  <si>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</si>
  <si>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</si>
  <si>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</si>
  <si>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</si>
  <si>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</si>
  <si>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</si>
  <si>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</si>
  <si>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</si>
  <si>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</si>
  <si>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</si>
  <si>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</si>
  <si>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</si>
  <si>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</si>
  <si>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</si>
  <si>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</si>
  <si>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</si>
  <si>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</si>
  <si>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</si>
  <si>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</si>
  <si>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</si>
  <si>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</si>
  <si>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</si>
  <si>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</si>
  <si>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</si>
  <si>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</si>
  <si>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</si>
  <si>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</si>
  <si>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</si>
  <si>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</si>
  <si>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</si>
  <si>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</si>
  <si>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</si>
  <si>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</si>
  <si>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</si>
  <si>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</si>
  <si>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</si>
  <si>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</si>
  <si>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</si>
  <si>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</si>
  <si>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</si>
  <si>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</si>
  <si>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</si>
  <si>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</si>
  <si>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</si>
  <si>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</si>
  <si>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</si>
  <si>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</si>
  <si>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</si>
  <si>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</si>
  <si>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</si>
  <si>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</si>
  <si>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</si>
  <si>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</si>
  <si>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</si>
  <si>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</si>
  <si>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</si>
  <si>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</si>
  <si>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</si>
  <si>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</si>
  <si>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</si>
  <si>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</si>
  <si>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</si>
  <si>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</si>
  <si>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</si>
  <si>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</si>
  <si>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</si>
  <si>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</si>
  <si>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</si>
  <si>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</si>
  <si>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</si>
  <si>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</si>
  <si>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</si>
  <si>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</si>
  <si>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</si>
  <si>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</si>
  <si>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</si>
  <si>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</si>
  <si>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</si>
  <si>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</si>
  <si>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</si>
  <si>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</si>
  <si>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</si>
  <si>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</si>
  <si>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</si>
  <si>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</si>
  <si>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</si>
  <si>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</si>
  <si>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</si>
  <si>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</si>
  <si>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</si>
  <si>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</si>
  <si>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</si>
  <si>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</si>
  <si>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</si>
  <si>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</si>
  <si>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</si>
  <si>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</si>
  <si>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</si>
  <si>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</si>
  <si>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</si>
  <si>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</si>
  <si>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</si>
  <si>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</si>
  <si>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</si>
  <si>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</si>
  <si>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</si>
  <si>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</si>
  <si>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</si>
  <si>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</si>
  <si>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</si>
  <si>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</si>
  <si>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</si>
  <si>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</si>
  <si>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</si>
  <si>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</si>
  <si>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</si>
  <si>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</si>
  <si>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</si>
  <si>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</si>
  <si>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</si>
  <si>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</si>
  <si>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</si>
  <si>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</si>
  <si>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</si>
  <si>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</si>
  <si>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</si>
  <si>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</si>
  <si>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</si>
  <si>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</si>
  <si>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</si>
  <si>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</si>
  <si>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</si>
  <si>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</si>
  <si>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</si>
  <si>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</si>
  <si>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</si>
  <si>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</si>
  <si>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</si>
  <si>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</si>
  <si>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</si>
  <si>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</si>
  <si>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</si>
  <si>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</si>
  <si>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</si>
  <si>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</si>
  <si>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</si>
  <si>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</si>
  <si>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</si>
  <si>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</si>
  <si>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</si>
  <si>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</si>
  <si>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</si>
  <si>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</si>
  <si>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</si>
  <si>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</si>
  <si>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</si>
  <si>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</si>
  <si>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</si>
  <si>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</si>
  <si>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</si>
  <si>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</si>
  <si>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</si>
  <si>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</si>
  <si>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</si>
  <si>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</si>
  <si>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</si>
  <si>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</si>
  <si>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</si>
  <si>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</si>
  <si>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</si>
  <si>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</si>
  <si>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</si>
  <si>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</si>
  <si>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</si>
  <si>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</si>
  <si>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</si>
  <si>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</si>
  <si>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</si>
  <si>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</si>
  <si>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</si>
  <si>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</si>
  <si>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</si>
  <si>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</si>
  <si>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</si>
  <si>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</si>
  <si>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</si>
  <si>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</si>
  <si>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</si>
  <si>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</si>
  <si>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</si>
  <si>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</si>
  <si>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</si>
  <si>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</si>
  <si>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</si>
  <si>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</si>
  <si>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</si>
  <si>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</si>
  <si>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</si>
  <si>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</si>
  <si>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</si>
  <si>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</si>
  <si>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</si>
  <si>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</si>
  <si>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</si>
  <si>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</si>
  <si>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</si>
  <si>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</si>
  <si>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</si>
  <si>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</si>
  <si>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</si>
  <si>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</si>
  <si>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</si>
  <si>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</si>
  <si>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</si>
  <si>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</si>
  <si>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</si>
  <si>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</si>
  <si>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</si>
  <si>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</si>
  <si>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</si>
  <si>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</si>
  <si>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</si>
  <si>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</si>
  <si>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</si>
  <si>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</si>
  <si>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</si>
  <si>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</si>
  <si>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</si>
  <si>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</si>
  <si>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</si>
  <si>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</si>
  <si>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</si>
  <si>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</si>
  <si>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</si>
  <si>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</si>
  <si>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</si>
  <si>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</si>
  <si>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</si>
  <si>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</si>
  <si>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</si>
  <si>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</si>
  <si>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</si>
  <si>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</si>
  <si>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</si>
  <si>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</si>
  <si>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</si>
  <si>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</si>
  <si>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</si>
  <si>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</si>
  <si>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</si>
  <si>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</si>
  <si>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</si>
  <si>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</si>
  <si>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</si>
  <si>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</si>
  <si>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</si>
  <si>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</si>
  <si>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</si>
  <si>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</si>
  <si>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</si>
  <si>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</si>
  <si>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</si>
  <si>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</si>
  <si>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</si>
  <si>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</si>
  <si>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</si>
  <si>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</si>
  <si>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</si>
  <si>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</si>
  <si>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</si>
  <si>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</si>
  <si>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</si>
  <si>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</si>
  <si>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</si>
  <si>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</si>
  <si>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</si>
  <si>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</si>
  <si>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</si>
  <si>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</si>
  <si>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</si>
  <si>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</si>
  <si>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</si>
  <si>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</si>
  <si>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</si>
  <si>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</si>
  <si>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</si>
  <si>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</si>
  <si>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</si>
  <si>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</si>
  <si>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</si>
  <si>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</si>
  <si>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</si>
  <si>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</si>
  <si>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</si>
  <si>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</si>
  <si>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</si>
  <si>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</si>
  <si>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</si>
  <si>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</si>
  <si>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</si>
  <si>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</si>
  <si>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</si>
  <si>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</si>
  <si>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</si>
  <si>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</si>
  <si>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</si>
  <si>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</si>
  <si>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</si>
  <si>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</si>
  <si>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</si>
  <si>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</si>
  <si>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</si>
  <si>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</si>
  <si>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</si>
  <si>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</si>
  <si>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</si>
  <si>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</si>
  <si>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</si>
  <si>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</si>
  <si>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</si>
  <si>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</si>
  <si>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</si>
  <si>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</si>
  <si>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</si>
  <si>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</si>
  <si>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</si>
  <si>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</si>
  <si>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</si>
  <si>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</si>
  <si>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</si>
  <si>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</si>
  <si>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</si>
  <si>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</si>
  <si>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</si>
  <si>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</si>
  <si>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</si>
  <si>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</si>
  <si>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</si>
  <si>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</si>
  <si>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</si>
  <si>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</si>
  <si>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</si>
  <si>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</si>
  <si>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</si>
  <si>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</si>
  <si>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</si>
  <si>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</si>
  <si>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</si>
  <si>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</si>
  <si>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</si>
  <si>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</si>
  <si>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</si>
  <si>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</si>
  <si>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</si>
  <si>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</si>
  <si>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</si>
  <si>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</si>
  <si>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</si>
  <si>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</si>
  <si>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</si>
  <si>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</si>
  <si>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</si>
  <si>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</si>
  <si>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</si>
  <si>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</si>
  <si>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</si>
  <si>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</si>
  <si>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</si>
  <si>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</si>
  <si>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</si>
  <si>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</si>
  <si>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</si>
  <si>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</si>
  <si>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</si>
  <si>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</si>
  <si>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</si>
  <si>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</si>
  <si>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</si>
  <si>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</si>
  <si>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</si>
  <si>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</si>
  <si>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</si>
  <si>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</si>
  <si>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</si>
  <si>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</si>
  <si>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</si>
  <si>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</si>
  <si>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</si>
  <si>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</si>
  <si>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</si>
  <si>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</si>
  <si>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</si>
  <si>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</si>
  <si>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</si>
  <si>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</si>
  <si>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</si>
  <si>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</si>
  <si>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</si>
  <si>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</si>
  <si>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</si>
  <si>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</si>
  <si>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</si>
  <si>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</si>
  <si>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</si>
  <si>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</si>
  <si>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</si>
  <si>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</si>
  <si>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</si>
  <si>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</si>
  <si>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</si>
  <si>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</si>
  <si>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</si>
  <si>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</si>
  <si>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</si>
  <si>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</si>
  <si>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</si>
  <si>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</si>
  <si>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</si>
  <si>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</si>
  <si>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</si>
  <si>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</si>
  <si>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</si>
  <si>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</si>
  <si>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</si>
  <si>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</si>
  <si>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</si>
  <si>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</si>
  <si>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</si>
  <si>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</si>
  <si>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</si>
  <si>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</si>
  <si>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</si>
  <si>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</si>
  <si>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</si>
  <si>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</si>
  <si>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</si>
  <si>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</si>
  <si>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</si>
  <si>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</si>
  <si>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</si>
  <si>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</si>
  <si>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</si>
  <si>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</si>
  <si>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</si>
  <si>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</si>
  <si>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</si>
  <si>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</si>
  <si>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</si>
  <si>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</si>
  <si>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</si>
  <si>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</si>
  <si>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</si>
  <si>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</si>
  <si>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</si>
  <si>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</si>
  <si>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</si>
  <si>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</si>
  <si>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</si>
  <si>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</si>
  <si>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</si>
  <si>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</si>
  <si>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</si>
  <si>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</si>
  <si>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</si>
  <si>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</si>
  <si>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</si>
  <si>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</si>
  <si>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</si>
  <si>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</si>
  <si>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</si>
  <si>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</si>
  <si>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</si>
  <si>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</si>
  <si>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</si>
  <si>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</si>
  <si>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</si>
  <si>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</si>
  <si>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</si>
  <si>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</si>
  <si>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</si>
  <si>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</si>
  <si>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</si>
  <si>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</si>
  <si>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</si>
  <si>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</si>
  <si>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</si>
  <si>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</si>
  <si>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</si>
  <si>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</si>
  <si>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</si>
  <si>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</si>
  <si>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</si>
  <si>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</si>
  <si>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</si>
  <si>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</si>
  <si>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</si>
  <si>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</si>
  <si>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</si>
  <si>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</si>
  <si>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</si>
  <si>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</si>
  <si>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</si>
  <si>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</si>
  <si>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</si>
  <si>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</si>
  <si>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</si>
  <si>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</si>
  <si>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</si>
  <si>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</si>
  <si>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</si>
  <si>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</si>
  <si>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</si>
  <si>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</si>
  <si>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</si>
  <si>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</si>
  <si>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</si>
  <si>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</si>
  <si>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</si>
  <si>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</si>
  <si>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</si>
  <si>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</si>
  <si>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</si>
  <si>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</si>
  <si>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</si>
  <si>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</si>
  <si>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</si>
  <si>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</si>
  <si>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</si>
  <si>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</si>
  <si>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</si>
  <si>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</si>
  <si>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</si>
  <si>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</si>
  <si>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</si>
  <si>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</si>
  <si>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</si>
  <si>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</si>
  <si>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</si>
  <si>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</si>
  <si>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</si>
  <si>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</si>
  <si>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</si>
  <si>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</si>
  <si>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</si>
  <si>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</si>
  <si>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</si>
  <si>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</si>
  <si>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</si>
  <si>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</si>
  <si>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</si>
  <si>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</si>
  <si>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</si>
  <si>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</si>
  <si>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</si>
  <si>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</si>
  <si>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</si>
  <si>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</si>
  <si>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</si>
  <si>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</si>
  <si>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</si>
  <si>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</si>
  <si>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</si>
  <si>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</si>
  <si>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</si>
  <si>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</si>
  <si>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</si>
  <si>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</si>
  <si>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</si>
  <si>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</si>
  <si>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</si>
  <si>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</si>
  <si>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</si>
  <si>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</si>
  <si>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</si>
  <si>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</si>
  <si>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</si>
  <si>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</si>
  <si>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</si>
  <si>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</si>
  <si>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</si>
  <si>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</si>
  <si>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</si>
  <si>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</si>
  <si>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</si>
  <si>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</si>
  <si>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</si>
  <si>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</si>
  <si>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</si>
  <si>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</si>
  <si>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</si>
  <si>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</si>
  <si>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</si>
  <si>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</si>
  <si>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</si>
  <si>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</si>
  <si>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</si>
  <si>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</si>
  <si>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</si>
  <si>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</si>
  <si>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</si>
  <si>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</si>
  <si>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</si>
  <si>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</si>
  <si>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</si>
  <si>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</si>
  <si>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</si>
  <si>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</si>
  <si>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</si>
  <si>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</si>
  <si>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</si>
  <si>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</si>
  <si>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</si>
  <si>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</si>
  <si>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</si>
  <si>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</si>
  <si>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</si>
  <si>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</si>
  <si>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</si>
  <si>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</si>
  <si>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</si>
  <si>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</si>
  <si>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</si>
  <si>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</si>
  <si>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</si>
  <si>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</si>
  <si>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</si>
  <si>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</si>
  <si>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</si>
  <si>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</si>
  <si>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</si>
  <si>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</si>
  <si>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</si>
  <si>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</si>
  <si>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</si>
  <si>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</si>
  <si>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</si>
  <si>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</si>
  <si>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</si>
  <si>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</si>
  <si>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</si>
  <si>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</si>
  <si>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</si>
  <si>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</si>
  <si>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</si>
  <si>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</si>
  <si>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</si>
  <si>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</si>
  <si>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</si>
  <si>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</si>
  <si>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</si>
  <si>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</si>
  <si>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</si>
  <si>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</si>
  <si>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</si>
  <si>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</si>
  <si>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</si>
  <si>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</si>
  <si>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</si>
  <si>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</si>
  <si>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</si>
  <si>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</si>
  <si>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</si>
  <si>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</si>
  <si>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</si>
  <si>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</si>
  <si>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</si>
  <si>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</si>
  <si>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</si>
  <si>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</si>
  <si>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</si>
  <si>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</si>
  <si>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</si>
  <si>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</si>
  <si>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</si>
  <si>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</si>
  <si>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</si>
  <si>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</si>
  <si>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</si>
  <si>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</si>
  <si>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</si>
  <si>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</si>
  <si>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</si>
  <si>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</si>
  <si>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</si>
  <si>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</si>
  <si>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</si>
  <si>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</si>
  <si>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</si>
  <si>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</si>
  <si>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</si>
  <si>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</si>
  <si>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</si>
  <si>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</si>
  <si>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</si>
  <si>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</si>
  <si>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</si>
  <si>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</si>
  <si>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</si>
  <si>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</si>
  <si>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</si>
  <si>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</si>
  <si>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</si>
  <si>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</si>
  <si>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</si>
  <si>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</si>
  <si>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</si>
  <si>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</si>
  <si>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</si>
  <si>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</si>
  <si>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</si>
  <si>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</si>
  <si>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</si>
  <si>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</si>
  <si>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</si>
  <si>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</si>
  <si>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</si>
  <si>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</si>
  <si>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</si>
  <si>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</si>
  <si>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</si>
  <si>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</si>
  <si>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</si>
  <si>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</si>
  <si>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</si>
  <si>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</si>
  <si>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</si>
  <si>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</si>
  <si>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</si>
  <si>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</si>
  <si>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</si>
  <si>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</si>
  <si>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</si>
  <si>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</si>
  <si>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</si>
  <si>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</si>
  <si>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</si>
  <si>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</si>
  <si>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</si>
  <si>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</si>
  <si>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</si>
  <si>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</si>
  <si>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</si>
  <si>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</si>
  <si>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</si>
  <si>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</si>
  <si>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</si>
  <si>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</si>
  <si>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</si>
  <si>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</si>
  <si>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</si>
  <si>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</si>
  <si>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</si>
  <si>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</si>
  <si>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</si>
  <si>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</si>
  <si>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</si>
  <si>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</si>
  <si>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</si>
  <si>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</si>
  <si>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</si>
  <si>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</si>
  <si>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</si>
  <si>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</si>
  <si>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</si>
  <si>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</si>
  <si>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</si>
  <si>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</si>
  <si>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</si>
  <si>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</si>
  <si>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</si>
  <si>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</si>
  <si>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</si>
  <si>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</si>
  <si>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</si>
  <si>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</si>
  <si>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</si>
  <si>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</si>
  <si>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</si>
  <si>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</si>
  <si>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</si>
  <si>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</si>
  <si>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</si>
  <si>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</si>
  <si>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</si>
  <si>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</si>
  <si>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</si>
  <si>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</si>
  <si>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</si>
  <si>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</si>
  <si>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</si>
  <si>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</si>
  <si>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</si>
  <si>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</si>
  <si>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</si>
  <si>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</si>
  <si>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</si>
  <si>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</si>
  <si>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</si>
  <si>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</si>
  <si>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</si>
  <si>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</si>
  <si>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</si>
  <si>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</si>
  <si>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</si>
  <si>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</si>
  <si>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</si>
  <si>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</si>
  <si>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</si>
  <si>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</si>
  <si>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</si>
  <si>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</si>
  <si>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</si>
  <si>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</si>
  <si>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</si>
  <si>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</si>
  <si>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</si>
  <si>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</si>
  <si>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</si>
  <si>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</si>
  <si>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</si>
  <si>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</si>
  <si>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</si>
  <si>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</si>
  <si>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</si>
  <si>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</si>
  <si>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</si>
  <si>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</si>
  <si>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</si>
  <si>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</si>
  <si>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</si>
  <si>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</si>
  <si>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</si>
  <si>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</si>
  <si>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</si>
  <si>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</si>
  <si>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</si>
  <si>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</si>
  <si>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</si>
  <si>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</si>
  <si>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</si>
  <si>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</si>
  <si>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</si>
  <si>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</si>
  <si>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</si>
  <si>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</si>
  <si>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</si>
  <si>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</si>
  <si>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</si>
  <si>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</si>
  <si>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</si>
  <si>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</si>
  <si>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</si>
  <si>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</si>
  <si>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</si>
  <si>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</si>
  <si>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</si>
  <si>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</si>
  <si>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</si>
  <si>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</si>
  <si>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</si>
  <si>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</si>
  <si>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</si>
  <si>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</si>
  <si>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</si>
  <si>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</si>
  <si>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</si>
  <si>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</si>
  <si>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</si>
  <si>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</si>
  <si>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</si>
  <si>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</si>
  <si>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</si>
  <si>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</si>
  <si>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</si>
  <si>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</si>
  <si>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</si>
  <si>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</si>
  <si>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</si>
  <si>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</si>
  <si>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</si>
  <si>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</si>
  <si>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</si>
  <si>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</si>
  <si>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</si>
  <si>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</si>
  <si>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</si>
  <si>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</si>
  <si>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</si>
  <si>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</si>
  <si>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</si>
  <si>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</si>
  <si>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</si>
  <si>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</si>
  <si>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</si>
  <si>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</si>
  <si>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</si>
  <si>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</si>
  <si>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</si>
  <si>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</si>
  <si>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</si>
  <si>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</si>
  <si>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</si>
  <si>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</si>
  <si>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</si>
  <si>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</si>
  <si>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</si>
  <si>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</si>
  <si>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</si>
  <si>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</si>
  <si>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</si>
  <si>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</si>
  <si>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</si>
  <si>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</si>
  <si>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</si>
  <si>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</si>
  <si>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</si>
  <si>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</si>
  <si>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</si>
  <si>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</si>
  <si>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</si>
  <si>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</si>
  <si>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</si>
  <si>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</si>
  <si>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</si>
  <si>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</si>
  <si>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</si>
  <si>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</si>
  <si>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</si>
  <si>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</si>
  <si>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</si>
  <si>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</si>
  <si>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</si>
  <si>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</si>
  <si>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</si>
  <si>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</si>
  <si>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</si>
  <si>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</si>
  <si>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</si>
  <si>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</si>
  <si>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</si>
  <si>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</si>
  <si>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</si>
  <si>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</si>
  <si>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</si>
  <si>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</si>
  <si>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</si>
  <si>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</si>
  <si>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</si>
  <si>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</si>
  <si>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</si>
  <si>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</si>
  <si>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</si>
  <si>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</si>
  <si>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</si>
  <si>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</si>
  <si>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</si>
  <si>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</si>
  <si>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</si>
  <si>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</si>
  <si>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</si>
  <si>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</si>
  <si>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</si>
  <si>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</si>
  <si>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</si>
  <si>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</si>
  <si>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</si>
  <si>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</si>
  <si>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</si>
  <si>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</si>
  <si>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</si>
  <si>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</si>
  <si>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</si>
  <si>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</si>
  <si>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</si>
  <si>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</si>
  <si>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</si>
  <si>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</si>
  <si>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</si>
  <si>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</si>
  <si>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</si>
  <si>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</si>
  <si>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</si>
  <si>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</si>
  <si>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</si>
  <si>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</si>
  <si>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</si>
  <si>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</si>
  <si>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</si>
  <si>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</si>
  <si>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</si>
  <si>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</si>
  <si>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</si>
  <si>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</si>
  <si>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</si>
  <si>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</si>
  <si>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</si>
  <si>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</si>
  <si>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</si>
  <si>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</si>
  <si>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</si>
  <si>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</si>
  <si>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</si>
  <si>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</si>
  <si>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</si>
  <si>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</si>
  <si>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</si>
  <si>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</si>
  <si>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</si>
  <si>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</si>
  <si>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</si>
  <si>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</si>
  <si>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</si>
  <si>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</si>
  <si>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</si>
  <si>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</si>
  <si>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</si>
  <si>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</si>
  <si>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</si>
  <si>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</si>
  <si>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</si>
  <si>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</si>
  <si>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</si>
  <si>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</si>
  <si>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</si>
  <si>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</si>
  <si>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</si>
  <si>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</si>
  <si>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</si>
  <si>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</si>
  <si>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</si>
  <si>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</si>
  <si>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</si>
  <si>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</si>
  <si>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</si>
  <si>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</si>
  <si>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</si>
  <si>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</si>
  <si>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</si>
  <si>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</si>
  <si>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</si>
  <si>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</si>
  <si>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</si>
  <si>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</si>
  <si>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</si>
  <si>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</si>
  <si>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</si>
  <si>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</si>
  <si>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</si>
  <si>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</si>
  <si>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</si>
  <si>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</si>
  <si>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</si>
  <si>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</si>
  <si>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</si>
  <si>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</si>
  <si>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</si>
  <si>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</si>
  <si>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</si>
  <si>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</si>
  <si>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</si>
  <si>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</si>
  <si>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</si>
  <si>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</si>
  <si>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</si>
  <si>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</si>
  <si>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</si>
  <si>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</si>
  <si>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</si>
  <si>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</si>
  <si>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</si>
  <si>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</si>
  <si>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</si>
  <si>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</si>
  <si>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</si>
  <si>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</si>
  <si>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</si>
  <si>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</si>
  <si>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</si>
  <si>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</si>
  <si>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</si>
  <si>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</si>
  <si>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</si>
  <si>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</si>
  <si>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</si>
  <si>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</si>
  <si>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</si>
  <si>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</si>
  <si>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</si>
  <si>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</si>
  <si>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</si>
  <si>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</si>
  <si>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</si>
  <si>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</si>
  <si>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</si>
  <si>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</si>
  <si>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</si>
  <si>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</si>
  <si>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</si>
  <si>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</si>
  <si>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</si>
  <si>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</si>
  <si>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</si>
  <si>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</si>
  <si>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</si>
  <si>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</si>
  <si>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</si>
  <si>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</si>
  <si>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</si>
  <si>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</si>
  <si>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</si>
  <si>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</si>
  <si>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</si>
  <si>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</si>
  <si>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</si>
  <si>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</si>
  <si>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</si>
  <si>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</si>
  <si>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</si>
  <si>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</si>
  <si>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</si>
  <si>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</si>
  <si>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</si>
  <si>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</si>
  <si>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</si>
  <si>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</si>
  <si>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</si>
  <si>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</si>
  <si>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</si>
  <si>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</si>
  <si>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</si>
  <si>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</si>
  <si>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</si>
  <si>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</si>
  <si>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</si>
  <si>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</si>
  <si>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</si>
  <si>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</si>
  <si>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</si>
  <si>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</si>
  <si>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</si>
  <si>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</si>
  <si>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</si>
  <si>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</si>
  <si>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</si>
  <si>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</si>
  <si>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</si>
  <si>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</si>
  <si>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</si>
  <si>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</si>
  <si>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</si>
  <si>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</si>
  <si>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</si>
  <si>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</si>
  <si>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</si>
  <si>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</si>
  <si>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</si>
  <si>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</si>
  <si>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</si>
  <si>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</si>
  <si>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</si>
  <si>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</si>
  <si>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</si>
  <si>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</si>
  <si>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</si>
  <si>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</si>
  <si>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</si>
  <si>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</si>
  <si>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</si>
  <si>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</si>
  <si>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</si>
  <si>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</si>
  <si>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</si>
  <si>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</si>
  <si>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</si>
  <si>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</si>
  <si>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</si>
  <si>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</si>
  <si>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</si>
  <si>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</si>
  <si>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</si>
  <si>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</si>
  <si>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</si>
  <si>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</si>
  <si>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</si>
  <si>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</si>
  <si>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</si>
  <si>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</si>
  <si>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</si>
  <si>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</si>
  <si>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</si>
  <si>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</si>
  <si>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</si>
  <si>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</si>
  <si>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</si>
  <si>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</si>
  <si>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</si>
  <si>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</si>
  <si>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</si>
  <si>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</si>
  <si>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</si>
  <si>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</si>
  <si>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</si>
  <si>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</si>
  <si>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</si>
  <si>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</si>
  <si>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</si>
  <si>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</si>
  <si>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</si>
  <si>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</si>
  <si>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</si>
  <si>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</si>
  <si>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</si>
  <si>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</si>
  <si>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</si>
  <si>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</si>
  <si>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</si>
  <si>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</si>
  <si>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</si>
  <si>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</si>
  <si>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</si>
  <si>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</si>
  <si>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</si>
  <si>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</si>
  <si>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</si>
  <si>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</si>
  <si>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</si>
  <si>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</si>
  <si>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</si>
  <si>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</si>
  <si>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</si>
  <si>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</si>
  <si>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</si>
  <si>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</si>
  <si>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</si>
  <si>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</si>
  <si>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</si>
  <si>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</si>
  <si>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</si>
  <si>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</si>
  <si>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</si>
  <si>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</si>
  <si>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</si>
  <si>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</si>
  <si>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</si>
  <si>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</si>
  <si>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</si>
  <si>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</si>
  <si>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</si>
  <si>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</si>
  <si>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</si>
  <si>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</si>
  <si>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</si>
  <si>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</si>
  <si>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</si>
  <si>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</si>
  <si>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</si>
  <si>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</si>
  <si>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</si>
  <si>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</si>
  <si>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</si>
  <si>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</si>
  <si>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</si>
  <si>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</si>
  <si>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</si>
  <si>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</si>
  <si>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</si>
  <si>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</si>
  <si>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</si>
  <si>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</si>
  <si>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</si>
  <si>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</si>
  <si>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</si>
  <si>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</si>
  <si>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</si>
  <si>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</si>
  <si>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</si>
  <si>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</si>
  <si>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</si>
  <si>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</si>
  <si>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</si>
  <si>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</si>
  <si>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</si>
  <si>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</si>
  <si>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</si>
  <si>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</si>
  <si>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</si>
  <si>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</si>
  <si>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</si>
  <si>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</si>
  <si>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</si>
  <si>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</si>
  <si>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</si>
  <si>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</si>
  <si>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</si>
  <si>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</si>
  <si>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</si>
  <si>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</si>
  <si>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</si>
  <si>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</si>
  <si>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</si>
  <si>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</si>
  <si>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</si>
  <si>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</si>
  <si>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</si>
  <si>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</si>
  <si>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</si>
  <si>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</si>
  <si>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</si>
  <si>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</si>
  <si>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</si>
  <si>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</si>
  <si>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</si>
  <si>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</si>
  <si>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</si>
  <si>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</si>
  <si>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</si>
  <si>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</si>
  <si>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</si>
  <si>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</si>
  <si>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</si>
  <si>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</si>
  <si>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</si>
  <si>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</si>
  <si>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</si>
  <si>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</si>
  <si>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</si>
  <si>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</si>
  <si>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</si>
  <si>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</si>
  <si>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</si>
  <si>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</si>
  <si>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</si>
  <si>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</si>
  <si>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</si>
  <si>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</si>
  <si>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</si>
  <si>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</si>
  <si>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</si>
  <si>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</si>
  <si>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</si>
  <si>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</si>
  <si>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</si>
  <si>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</si>
  <si>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</si>
  <si>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</si>
  <si>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</si>
  <si>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</si>
  <si>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</si>
  <si>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</si>
  <si>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</si>
  <si>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</si>
  <si>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</si>
  <si>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</si>
  <si>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</si>
  <si>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</si>
  <si>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</si>
  <si>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</si>
  <si>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</si>
  <si>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</si>
  <si>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</si>
  <si>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</si>
  <si>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</si>
  <si>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</si>
  <si>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</si>
  <si>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</si>
  <si>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</si>
  <si>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</si>
  <si>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</si>
  <si>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</si>
  <si>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</si>
  <si>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</si>
  <si>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</si>
  <si>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</si>
  <si>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</si>
  <si>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</si>
  <si>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</si>
  <si>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</si>
  <si>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</si>
  <si>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</si>
  <si>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</si>
  <si>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</si>
  <si>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</si>
  <si>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</si>
  <si>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</si>
  <si>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</si>
  <si>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</si>
  <si>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</si>
  <si>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</si>
  <si>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</si>
  <si>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</si>
  <si>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</si>
  <si>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</si>
  <si>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</si>
  <si>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</si>
  <si>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</si>
  <si>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</si>
  <si>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</si>
  <si>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</si>
  <si>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</si>
  <si>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</si>
  <si>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</si>
  <si>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</si>
  <si>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</si>
  <si>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</si>
  <si>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</si>
  <si>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</si>
  <si>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</si>
  <si>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</si>
  <si>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</si>
  <si>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</si>
  <si>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</si>
  <si>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</si>
  <si>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</si>
  <si>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</si>
  <si>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</si>
  <si>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</si>
  <si>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</si>
  <si>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</si>
  <si>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</si>
  <si>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</si>
  <si>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</si>
  <si>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</si>
  <si>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</si>
  <si>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</si>
  <si>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</si>
  <si>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</si>
  <si>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</si>
  <si>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</si>
  <si>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</si>
  <si>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</si>
  <si>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</si>
  <si>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</si>
  <si>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</si>
  <si>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</si>
  <si>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</si>
  <si>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</si>
  <si>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</si>
  <si>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</si>
  <si>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</si>
  <si>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</si>
  <si>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</si>
  <si>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</si>
  <si>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</si>
  <si>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</si>
  <si>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</si>
  <si>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</si>
  <si>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</si>
  <si>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</si>
  <si>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</si>
  <si>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</si>
  <si>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</si>
  <si>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</si>
  <si>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</si>
  <si>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</si>
  <si>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</si>
  <si>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</si>
  <si>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</si>
  <si>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</si>
  <si>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</si>
  <si>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</si>
  <si>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</si>
  <si>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</si>
  <si>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</si>
  <si>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</si>
  <si>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</si>
  <si>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</si>
  <si>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</si>
  <si>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</si>
  <si>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</si>
  <si>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</si>
  <si>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</si>
  <si>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</si>
  <si>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</si>
  <si>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</si>
  <si>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</si>
  <si>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</si>
  <si>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</si>
  <si>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</si>
  <si>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</si>
  <si>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</si>
  <si>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</si>
  <si>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</si>
  <si>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</si>
  <si>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</si>
  <si>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</si>
  <si>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</si>
  <si>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</si>
  <si>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</si>
  <si>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</si>
  <si>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</si>
  <si>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</si>
  <si>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</si>
  <si>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</si>
  <si>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</si>
  <si>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</si>
  <si>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</si>
  <si>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</si>
  <si>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</si>
  <si>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</si>
  <si>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</si>
  <si>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</si>
  <si>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</si>
  <si>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</si>
  <si>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</si>
  <si>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</si>
  <si>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</si>
  <si>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</si>
  <si>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</si>
  <si>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</si>
  <si>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</si>
  <si>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</si>
  <si>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</si>
  <si>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</si>
  <si>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</si>
  <si>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</si>
  <si>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</si>
  <si>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</si>
  <si>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</si>
  <si>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</si>
  <si>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</si>
  <si>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</si>
  <si>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</si>
  <si>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</si>
  <si>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</si>
  <si>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</si>
  <si>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</si>
  <si>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</si>
  <si>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</si>
  <si>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</si>
  <si>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</si>
  <si>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</si>
  <si>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</si>
  <si>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</si>
  <si>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</si>
  <si>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</si>
  <si>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</si>
  <si>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</si>
  <si>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</si>
  <si>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</si>
  <si>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</si>
  <si>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</si>
  <si>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</si>
  <si>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</si>
  <si>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</si>
  <si>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</si>
  <si>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</si>
  <si>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</si>
  <si>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</si>
  <si>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</si>
  <si>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</si>
  <si>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</si>
  <si>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</si>
  <si>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</si>
  <si>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</si>
  <si>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</si>
  <si>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</si>
  <si>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</si>
  <si>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</si>
  <si>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</si>
  <si>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</si>
  <si>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</si>
  <si>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</si>
  <si>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</si>
  <si>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</si>
  <si>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</si>
  <si>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</si>
  <si>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</si>
  <si>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</si>
  <si>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</si>
  <si>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</si>
  <si>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</si>
  <si>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</si>
  <si>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</si>
  <si>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</si>
  <si>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</si>
  <si>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</si>
  <si>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</si>
  <si>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</si>
  <si>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</si>
  <si>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</si>
  <si>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</si>
  <si>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</si>
  <si>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</si>
  <si>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</si>
  <si>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</si>
  <si>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</si>
  <si>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</si>
  <si>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</si>
  <si>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</si>
  <si>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</si>
  <si>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</si>
  <si>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</si>
  <si>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</si>
  <si>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</si>
  <si>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</si>
  <si>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</si>
  <si>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</si>
  <si>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</si>
  <si>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</si>
  <si>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</si>
  <si>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</si>
  <si>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</si>
  <si>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</si>
  <si>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</si>
  <si>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</si>
  <si>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</si>
  <si>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</si>
  <si>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</si>
  <si>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</si>
  <si>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</si>
  <si>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</si>
  <si>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</si>
  <si>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</si>
  <si>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</si>
  <si>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</si>
  <si>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</si>
  <si>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</si>
  <si>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</si>
  <si>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</si>
  <si>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</si>
  <si>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</si>
  <si>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</si>
  <si>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</si>
  <si>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</si>
  <si>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</si>
  <si>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</si>
  <si>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</si>
  <si>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</si>
  <si>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</si>
  <si>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</si>
  <si>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</si>
  <si>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</si>
  <si>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</si>
  <si>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</si>
  <si>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</si>
  <si>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</si>
  <si>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</si>
  <si>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</si>
  <si>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</si>
  <si>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</si>
  <si>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</si>
  <si>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</si>
  <si>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</si>
  <si>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</si>
  <si>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</si>
  <si>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</si>
  <si>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</si>
  <si>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</si>
  <si>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</si>
  <si>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</si>
  <si>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</si>
  <si>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</si>
  <si>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</si>
  <si>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</si>
  <si>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</si>
  <si>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</si>
  <si>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</si>
  <si>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</si>
  <si>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</si>
  <si>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</si>
  <si>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</si>
  <si>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</si>
  <si>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</si>
  <si>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</si>
  <si>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</si>
  <si>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</si>
  <si>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</si>
  <si>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</si>
  <si>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</si>
  <si>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</si>
  <si>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</si>
  <si>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</si>
  <si>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</si>
  <si>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</si>
  <si>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</si>
  <si>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</si>
  <si>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</si>
  <si>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</si>
  <si>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</si>
  <si>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</si>
  <si>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</si>
  <si>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</si>
  <si>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</si>
  <si>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</si>
  <si>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</si>
  <si>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</si>
  <si>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</si>
  <si>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</si>
  <si>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</si>
  <si>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</si>
  <si>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</si>
  <si>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</si>
  <si>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</si>
  <si>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</si>
  <si>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</si>
  <si>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</si>
  <si>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</si>
  <si>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</si>
  <si>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</si>
  <si>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</si>
  <si>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</si>
  <si>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</si>
  <si>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</si>
  <si>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</si>
  <si>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</si>
  <si>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</si>
  <si>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</si>
  <si>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</si>
  <si>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</si>
  <si>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</si>
  <si>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</si>
  <si>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</si>
  <si>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</si>
  <si>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</si>
  <si>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</si>
  <si>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</si>
  <si>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</si>
  <si>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</si>
  <si>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</si>
  <si>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</si>
  <si>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</si>
  <si>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</si>
  <si>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</si>
  <si>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</si>
  <si>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</si>
  <si>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</si>
  <si>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</si>
  <si>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</si>
  <si>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</si>
  <si>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</si>
  <si>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</si>
  <si>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</si>
  <si>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</si>
  <si>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</si>
  <si>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</si>
  <si>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</si>
  <si>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</si>
  <si>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</si>
  <si>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</si>
  <si>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</si>
  <si>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</si>
  <si>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</si>
  <si>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</si>
  <si>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</si>
  <si>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</si>
  <si>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</si>
  <si>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</si>
  <si>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</si>
  <si>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</si>
  <si>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</si>
  <si>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</si>
  <si>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</si>
  <si>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</si>
  <si>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</si>
  <si>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</si>
  <si>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</si>
  <si>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</si>
  <si>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</si>
  <si>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</si>
  <si>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</si>
  <si>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</si>
  <si>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</si>
  <si>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</si>
  <si>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</si>
  <si>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</si>
  <si>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</si>
  <si>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</si>
  <si>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</si>
  <si>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</si>
  <si>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</si>
  <si>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</si>
  <si>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</si>
  <si>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</si>
  <si>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</si>
  <si>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</si>
  <si>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</si>
  <si>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</si>
  <si>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</si>
  <si>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</si>
  <si>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</si>
  <si>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</si>
  <si>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</si>
  <si>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</si>
  <si>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</si>
  <si>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</si>
  <si>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</si>
  <si>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</si>
  <si>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</si>
  <si>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</si>
  <si>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</si>
  <si>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</si>
  <si>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</si>
  <si>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</si>
  <si>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</si>
  <si>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</si>
  <si>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</si>
  <si>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</si>
  <si>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</si>
  <si>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</si>
  <si>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</si>
  <si>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</si>
  <si>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</si>
  <si>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</si>
  <si>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</si>
  <si>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</si>
  <si>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</si>
  <si>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</si>
  <si>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</si>
  <si>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</si>
  <si>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</si>
  <si>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</si>
  <si>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</si>
  <si>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</si>
  <si>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</si>
  <si>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</si>
  <si>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</si>
  <si>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</si>
  <si>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</si>
  <si>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</si>
  <si>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</si>
  <si>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</si>
  <si>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</si>
  <si>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</si>
  <si>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</si>
  <si>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</si>
  <si>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</si>
  <si>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</si>
  <si>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</si>
  <si>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</si>
  <si>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</si>
  <si>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</si>
  <si>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</si>
  <si>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</si>
  <si>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</si>
  <si>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</si>
  <si>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</si>
  <si>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</si>
  <si>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</si>
  <si>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</si>
  <si>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</si>
  <si>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</si>
  <si>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</si>
  <si>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</si>
  <si>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</si>
  <si>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</si>
  <si>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</si>
  <si>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</si>
  <si>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</si>
  <si>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</si>
  <si>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</si>
  <si>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</si>
  <si>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</si>
  <si>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</si>
  <si>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</si>
  <si>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</si>
  <si>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</si>
  <si>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</si>
  <si>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</si>
  <si>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</si>
  <si>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</si>
  <si>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</si>
  <si>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</si>
  <si>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</si>
  <si>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</si>
  <si>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</si>
  <si>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</si>
  <si>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</si>
  <si>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</si>
  <si>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</si>
  <si>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</si>
  <si>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</si>
  <si>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</si>
  <si>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</si>
  <si>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</si>
  <si>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</si>
  <si>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</si>
  <si>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</si>
  <si>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</si>
  <si>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</si>
  <si>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</si>
  <si>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</si>
  <si>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</si>
  <si>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</si>
  <si>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</si>
  <si>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</si>
  <si>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</si>
  <si>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</si>
  <si>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</si>
  <si>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</si>
  <si>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</si>
  <si>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</si>
  <si>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</si>
  <si>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</si>
  <si>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</si>
  <si>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</si>
  <si>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</si>
  <si>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</si>
  <si>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</si>
  <si>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</si>
  <si>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</si>
  <si>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</si>
  <si>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</si>
  <si>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</si>
  <si>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</si>
  <si>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</si>
  <si>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</si>
  <si>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</si>
  <si>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</si>
  <si>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</si>
  <si>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</si>
  <si>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</si>
  <si>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</si>
  <si>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</si>
  <si>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</si>
  <si>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</si>
  <si>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</si>
  <si>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</si>
  <si>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</si>
  <si>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</si>
  <si>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</si>
  <si>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</si>
  <si>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</si>
  <si>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</si>
  <si>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</si>
  <si>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</si>
  <si>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</si>
  <si>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</si>
  <si>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</si>
  <si>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</si>
  <si>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</si>
  <si>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</si>
  <si>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</si>
  <si>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</si>
  <si>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</si>
  <si>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</si>
  <si>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</si>
  <si>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</si>
  <si>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</si>
  <si>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</si>
  <si>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</si>
  <si>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</si>
  <si>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</si>
  <si>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</si>
  <si>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</si>
  <si>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</si>
  <si>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</si>
  <si>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</si>
  <si>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</si>
  <si>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</si>
  <si>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</si>
  <si>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</si>
  <si>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</si>
  <si>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</si>
  <si>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</si>
  <si>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</si>
  <si>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</si>
  <si>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</si>
  <si>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</si>
  <si>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</si>
  <si>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</si>
  <si>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</si>
  <si>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</si>
  <si>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</si>
  <si>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</si>
  <si>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</si>
  <si>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</si>
  <si>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</si>
  <si>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</si>
  <si>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</si>
  <si>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</si>
  <si>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</si>
  <si>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</si>
  <si>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</si>
  <si>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</si>
  <si>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</si>
  <si>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</si>
  <si>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</si>
  <si>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</si>
  <si>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</si>
  <si>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</si>
  <si>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</si>
  <si>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</si>
  <si>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</si>
  <si>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</si>
  <si>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</si>
  <si>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</si>
  <si>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</si>
  <si>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</si>
  <si>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</si>
  <si>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</si>
  <si>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</si>
  <si>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</si>
  <si>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</si>
  <si>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</si>
  <si>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</si>
  <si>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</si>
  <si>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</si>
  <si>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</si>
  <si>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</si>
  <si>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</si>
  <si>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</si>
  <si>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</si>
  <si>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</si>
  <si>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</si>
  <si>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</si>
  <si>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</si>
  <si>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</si>
  <si>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</si>
  <si>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</si>
  <si>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</si>
  <si>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</si>
  <si>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</si>
  <si>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</si>
  <si>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</si>
  <si>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</si>
  <si>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</si>
  <si>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</si>
  <si>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</si>
  <si>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</si>
  <si>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</si>
  <si>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</si>
  <si>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</si>
  <si>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</si>
  <si>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</si>
  <si>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</si>
  <si>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</si>
  <si>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</si>
  <si>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</si>
  <si>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</si>
  <si>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</si>
  <si>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</si>
  <si>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</si>
  <si>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</si>
  <si>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</si>
  <si>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</si>
  <si>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</si>
  <si>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</si>
  <si>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</si>
  <si>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</si>
  <si>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</si>
  <si>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</si>
  <si>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</si>
  <si>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</si>
  <si>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</si>
  <si>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</si>
  <si>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</si>
  <si>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</si>
  <si>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</si>
  <si>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</si>
  <si>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</si>
  <si>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</si>
  <si>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</si>
  <si>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</si>
  <si>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</si>
  <si>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</si>
  <si>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</si>
  <si>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</si>
  <si>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</si>
  <si>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</si>
  <si>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</si>
  <si>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</si>
  <si>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</si>
  <si>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</si>
  <si>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</si>
  <si>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</si>
  <si>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</si>
  <si>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</si>
  <si>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</si>
  <si>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</si>
  <si>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</si>
  <si>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</si>
  <si>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</si>
  <si>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</si>
  <si>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</si>
  <si>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</si>
  <si>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</si>
  <si>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</si>
  <si>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</si>
  <si>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</si>
  <si>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</si>
  <si>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</si>
  <si>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</si>
  <si>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</si>
  <si>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</si>
  <si>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</si>
  <si>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</si>
  <si>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</si>
  <si>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</si>
  <si>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</si>
  <si>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</si>
  <si>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</si>
  <si>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</si>
  <si>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</si>
  <si>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</si>
  <si>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</si>
  <si>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</si>
  <si>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</si>
  <si>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</si>
  <si>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</si>
  <si>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</si>
  <si>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</si>
  <si>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</si>
  <si>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</si>
  <si>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</si>
  <si>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</si>
  <si>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</si>
  <si>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</si>
  <si>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</si>
  <si>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</si>
  <si>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</si>
  <si>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</si>
  <si>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</si>
  <si>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</si>
  <si>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</si>
  <si>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</si>
  <si>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</si>
  <si>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</si>
  <si>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</si>
  <si>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</si>
  <si>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</si>
  <si>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</si>
  <si>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</si>
  <si>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</si>
  <si>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</si>
  <si>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</si>
  <si>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</si>
  <si>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</si>
  <si>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</si>
  <si>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</si>
  <si>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</si>
  <si>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</si>
  <si>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</si>
  <si>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</si>
  <si>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</si>
  <si>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</si>
  <si>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</si>
  <si>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</si>
  <si>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</si>
  <si>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</si>
  <si>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</si>
  <si>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</si>
  <si>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</si>
  <si>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</si>
  <si>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</si>
  <si>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</si>
  <si>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</si>
  <si>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</si>
  <si>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</si>
  <si>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</si>
  <si>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</si>
  <si>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</si>
  <si>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</si>
  <si>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</si>
  <si>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</si>
  <si>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</si>
  <si>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</si>
  <si>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</si>
  <si>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</si>
  <si>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</si>
  <si>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</si>
  <si>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</si>
  <si>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</si>
  <si>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</si>
  <si>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</si>
  <si>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</si>
  <si>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</si>
  <si>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</si>
  <si>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</si>
  <si>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</si>
  <si>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</si>
  <si>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</si>
  <si>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</si>
  <si>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</si>
  <si>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</si>
  <si>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</si>
  <si>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</si>
  <si>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</si>
  <si>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</si>
  <si>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</si>
  <si>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</si>
  <si>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</si>
  <si>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</si>
  <si>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</si>
  <si>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</si>
  <si>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</si>
  <si>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</si>
  <si>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</si>
  <si>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</si>
  <si>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</si>
  <si>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</si>
  <si>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</si>
  <si>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</si>
  <si>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</si>
  <si>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</si>
  <si>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</si>
  <si>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</si>
  <si>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</si>
  <si>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</si>
  <si>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</si>
  <si>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</si>
  <si>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</si>
  <si>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</si>
  <si>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</si>
  <si>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</si>
  <si>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</si>
  <si>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</si>
  <si>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</si>
  <si>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</si>
  <si>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</si>
  <si>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</si>
  <si>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</si>
  <si>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</si>
  <si>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</si>
  <si>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</si>
  <si>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</si>
  <si>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</si>
  <si>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</si>
  <si>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</si>
  <si>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</si>
  <si>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</si>
  <si>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</si>
  <si>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</si>
  <si>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</si>
  <si>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</si>
  <si>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</si>
  <si>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</si>
  <si>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</si>
  <si>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</si>
  <si>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</si>
  <si>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</si>
  <si>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</si>
  <si>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</si>
  <si>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</si>
  <si>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</si>
  <si>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</si>
  <si>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</si>
  <si>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</si>
  <si>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</si>
  <si>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</si>
  <si>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</si>
  <si>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</si>
  <si>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</si>
  <si>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</si>
  <si>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</si>
  <si>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</si>
  <si>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</si>
  <si>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</si>
  <si>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</si>
  <si>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</si>
  <si>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</si>
  <si>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</si>
  <si>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</si>
  <si>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</si>
  <si>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</si>
  <si>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</si>
  <si>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</si>
  <si>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</si>
  <si>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</si>
  <si>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</si>
  <si>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</si>
  <si>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</si>
  <si>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</si>
  <si>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</si>
  <si>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</si>
  <si>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</si>
  <si>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</si>
  <si>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</si>
  <si>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</si>
  <si>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</si>
  <si>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</si>
  <si>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</si>
  <si>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</si>
  <si>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</si>
  <si>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</si>
  <si>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</si>
  <si>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</si>
  <si>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</si>
  <si>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</si>
  <si>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</si>
  <si>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</si>
  <si>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</si>
  <si>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</si>
  <si>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</si>
  <si>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</si>
  <si>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</si>
  <si>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</si>
  <si>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</si>
  <si>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</si>
  <si>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</si>
  <si>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</si>
  <si>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</si>
  <si>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</si>
  <si>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</si>
  <si>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</si>
  <si>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</si>
  <si>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</si>
  <si>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</si>
  <si>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</si>
  <si>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</si>
  <si>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</si>
  <si>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</si>
  <si>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</si>
  <si>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</si>
  <si>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</si>
  <si>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</si>
  <si>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</si>
  <si>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</si>
  <si>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</si>
  <si>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</si>
  <si>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</si>
  <si>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</si>
  <si>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</si>
  <si>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</si>
  <si>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</si>
  <si>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</si>
  <si>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</si>
  <si>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</si>
  <si>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</si>
  <si>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</si>
  <si>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</si>
  <si>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</si>
  <si>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</si>
  <si>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</si>
  <si>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</si>
  <si>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</si>
  <si>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</si>
  <si>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</si>
  <si>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</si>
  <si>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</si>
  <si>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</si>
  <si>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</si>
  <si>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</si>
  <si>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</si>
  <si>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</si>
  <si>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</si>
  <si>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</si>
  <si>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</si>
  <si>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</si>
  <si>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</si>
  <si>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</si>
  <si>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</si>
  <si>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</si>
  <si>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</si>
  <si>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</si>
  <si>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</si>
  <si>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</si>
  <si>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</si>
  <si>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</si>
  <si>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</si>
  <si>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</si>
  <si>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</si>
  <si>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</si>
  <si>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</si>
  <si>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</si>
  <si>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</si>
  <si>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</si>
  <si>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</si>
  <si>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</si>
  <si>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</si>
  <si>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</si>
  <si>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</si>
  <si>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</si>
  <si>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</si>
  <si>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</si>
  <si>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</si>
  <si>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</si>
  <si>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</si>
  <si>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</si>
  <si>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</si>
  <si>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</si>
  <si>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</si>
  <si>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</si>
  <si>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</si>
  <si>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</si>
  <si>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</si>
  <si>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</si>
  <si>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</si>
  <si>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</si>
  <si>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</si>
  <si>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</si>
  <si>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</si>
  <si>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</si>
  <si>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</si>
  <si>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</si>
  <si>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</si>
  <si>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</si>
  <si>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</si>
  <si>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</si>
  <si>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</si>
  <si>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</si>
  <si>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</si>
  <si>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</si>
  <si>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</si>
  <si>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</si>
  <si>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</si>
  <si>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</si>
  <si>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</si>
  <si>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</si>
  <si>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</si>
  <si>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</si>
  <si>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</si>
  <si>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</si>
  <si>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</si>
  <si>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</si>
  <si>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</si>
  <si>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</si>
  <si>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</si>
  <si>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</si>
  <si>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</si>
  <si>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</si>
  <si>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</si>
  <si>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</si>
  <si>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</si>
  <si>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</si>
  <si>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</si>
  <si>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</si>
  <si>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</si>
  <si>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</si>
  <si>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</si>
  <si>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</si>
  <si>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</si>
  <si>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</si>
  <si>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</si>
  <si>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</si>
  <si>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</si>
  <si>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</si>
  <si>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</si>
  <si>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</si>
  <si>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</si>
  <si>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</si>
  <si>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</si>
  <si>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</si>
  <si>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</si>
  <si>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</si>
  <si>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</si>
  <si>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</si>
  <si>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</si>
  <si>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</si>
  <si>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</si>
  <si>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</si>
  <si>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</si>
  <si>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</si>
  <si>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</si>
  <si>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</si>
  <si>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</si>
  <si>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</si>
  <si>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</si>
  <si>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</si>
  <si>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</si>
  <si>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</si>
  <si>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</si>
  <si>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</si>
  <si>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</si>
  <si>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</si>
  <si>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</si>
  <si>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</si>
  <si>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</si>
  <si>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</si>
  <si>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</si>
  <si>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</si>
  <si>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</si>
  <si>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</si>
  <si>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</si>
  <si>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</si>
  <si>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</si>
  <si>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</si>
  <si>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</si>
  <si>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</si>
  <si>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</si>
  <si>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</si>
  <si>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</si>
  <si>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</si>
  <si>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</si>
  <si>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</si>
  <si>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</si>
  <si>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</si>
  <si>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</si>
  <si>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</si>
  <si>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</si>
  <si>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</si>
  <si>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</si>
  <si>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</si>
  <si>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</si>
  <si>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</si>
  <si>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</si>
  <si>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</si>
  <si>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</si>
  <si>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</si>
  <si>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</si>
  <si>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</si>
  <si>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</si>
  <si>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</si>
  <si>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</si>
  <si>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</si>
  <si>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</si>
  <si>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</si>
  <si>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</si>
  <si>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</si>
  <si>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</si>
  <si>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</si>
  <si>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</si>
  <si>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</si>
  <si>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</si>
  <si>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</si>
  <si>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</si>
  <si>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</si>
  <si>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</si>
  <si>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</si>
  <si>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</si>
  <si>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</si>
  <si>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</si>
  <si>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</si>
  <si>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</si>
  <si>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</si>
  <si>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</si>
  <si>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</si>
  <si>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</si>
  <si>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</si>
  <si>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</si>
  <si>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</si>
  <si>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</si>
  <si>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</si>
  <si>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</si>
  <si>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</si>
  <si>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</si>
  <si>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</si>
  <si>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</si>
  <si>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</si>
  <si>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</si>
  <si>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</si>
  <si>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</si>
  <si>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</si>
  <si>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</si>
  <si>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</si>
  <si>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</si>
  <si>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</si>
  <si>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</si>
  <si>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</si>
  <si>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</si>
  <si>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</si>
  <si>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</si>
  <si>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</si>
  <si>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</si>
  <si>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</si>
  <si>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</si>
  <si>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</si>
  <si>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</si>
  <si>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</si>
  <si>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</si>
  <si>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</si>
  <si>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</si>
  <si>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</si>
  <si>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</si>
  <si>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</si>
  <si>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</si>
  <si>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</si>
  <si>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</si>
  <si>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</si>
  <si>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</si>
  <si>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</si>
  <si>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</si>
  <si>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</si>
  <si>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</si>
  <si>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</si>
  <si>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</si>
  <si>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</si>
  <si>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</si>
  <si>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</si>
  <si>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</si>
  <si>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</si>
  <si>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</si>
  <si>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</si>
  <si>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</si>
  <si>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</si>
  <si>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</si>
  <si>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</si>
  <si>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</si>
  <si>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</si>
  <si>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</si>
  <si>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</si>
  <si>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</si>
  <si>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</si>
  <si>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</si>
  <si>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</si>
  <si>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</si>
  <si>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</si>
  <si>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</si>
  <si>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</si>
  <si>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</si>
  <si>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</si>
  <si>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</si>
  <si>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</si>
  <si>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</si>
  <si>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</si>
  <si>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</si>
  <si>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</si>
  <si>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</si>
  <si>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</si>
  <si>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</si>
  <si>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</si>
  <si>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</si>
  <si>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</si>
  <si>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</si>
  <si>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</si>
  <si>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</si>
  <si>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</si>
  <si>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</si>
  <si>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</si>
  <si>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</si>
  <si>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</si>
  <si>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</si>
  <si>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</si>
  <si>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</si>
  <si>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</si>
  <si>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</si>
  <si>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</si>
  <si>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</si>
  <si>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</si>
  <si>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</si>
  <si>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</si>
  <si>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</si>
  <si>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</si>
  <si>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</si>
  <si>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</si>
  <si>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</si>
  <si>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</si>
  <si>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</si>
  <si>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</si>
  <si>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</si>
  <si>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</si>
  <si>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</si>
  <si>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</si>
  <si>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</si>
  <si>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</si>
  <si>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</si>
  <si>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</si>
  <si>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</si>
  <si>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</si>
  <si>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</si>
  <si>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</si>
  <si>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</si>
  <si>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</si>
  <si>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</si>
  <si>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</si>
  <si>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</si>
  <si>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</si>
  <si>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</si>
  <si>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</si>
  <si>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</si>
  <si>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</si>
  <si>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</si>
  <si>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</si>
  <si>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</si>
  <si>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</si>
  <si>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</si>
  <si>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</si>
  <si>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</si>
  <si>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</si>
  <si>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</si>
  <si>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</si>
  <si>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</si>
  <si>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</si>
  <si>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</si>
  <si>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</si>
  <si>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</si>
  <si>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</si>
  <si>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</si>
  <si>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</si>
  <si>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</si>
  <si>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</si>
  <si>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</si>
  <si>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</si>
  <si>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</si>
  <si>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</si>
  <si>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</si>
  <si>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</si>
  <si>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</si>
  <si>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</si>
  <si>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</si>
  <si>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</si>
  <si>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</si>
  <si>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</si>
  <si>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</si>
  <si>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</si>
  <si>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</si>
  <si>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</si>
  <si>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</si>
  <si>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</si>
  <si>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</si>
  <si>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</si>
  <si>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</si>
  <si>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</si>
  <si>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</si>
  <si>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</si>
  <si>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</si>
  <si>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</si>
  <si>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</si>
  <si>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</si>
  <si>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</si>
  <si>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</si>
  <si>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</si>
  <si>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</si>
  <si>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</si>
  <si>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</si>
  <si>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</si>
  <si>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</si>
  <si>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</si>
  <si>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</si>
  <si>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</si>
  <si>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</si>
  <si>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</si>
  <si>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</si>
  <si>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</si>
  <si>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</si>
  <si>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</si>
  <si>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</si>
  <si>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</si>
  <si>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</si>
  <si>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</si>
  <si>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</si>
  <si>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</si>
  <si>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</si>
  <si>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</si>
  <si>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</si>
  <si>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</si>
  <si>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</si>
  <si>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</si>
  <si>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</si>
  <si>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</si>
  <si>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</si>
  <si>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</si>
  <si>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</si>
  <si>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</si>
  <si>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</si>
  <si>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</si>
  <si>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</si>
  <si>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</si>
  <si>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</si>
  <si>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</si>
  <si>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</si>
  <si>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</si>
  <si>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</si>
  <si>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</si>
  <si>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</si>
  <si>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</si>
  <si>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</si>
  <si>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</si>
  <si>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</si>
  <si>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</si>
  <si>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</si>
  <si>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</si>
  <si>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</si>
  <si>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</si>
  <si>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</si>
  <si>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</si>
  <si>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</si>
  <si>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</si>
  <si>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</si>
  <si>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</si>
  <si>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</si>
  <si>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</si>
  <si>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</si>
  <si>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</si>
  <si>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</si>
  <si>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</si>
  <si>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</si>
  <si>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</si>
  <si>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</si>
  <si>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</si>
  <si>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</si>
  <si>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</si>
  <si>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</si>
  <si>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</si>
  <si>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</si>
  <si>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</si>
  <si>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</si>
  <si>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</si>
  <si>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</si>
  <si>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</si>
  <si>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</si>
  <si>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</si>
  <si>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</si>
  <si>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</si>
  <si>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</si>
  <si>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</si>
  <si>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</si>
  <si>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</si>
  <si>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</si>
  <si>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</si>
  <si>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</si>
  <si>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</si>
  <si>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</si>
  <si>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</si>
  <si>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</si>
  <si>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</si>
  <si>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</si>
  <si>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</si>
  <si>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</si>
  <si>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</si>
  <si>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</si>
  <si>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</si>
  <si>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</si>
  <si>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</si>
  <si>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</si>
  <si>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</si>
  <si>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</si>
  <si>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</si>
  <si>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</si>
  <si>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</si>
  <si>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</si>
  <si>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</si>
  <si>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</si>
  <si>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</si>
  <si>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</si>
  <si>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</si>
  <si>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</si>
  <si>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</si>
  <si>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</si>
  <si>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</si>
  <si>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</si>
  <si>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</si>
  <si>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</si>
  <si>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</si>
  <si>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</si>
  <si>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</si>
  <si>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</si>
  <si>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</si>
  <si>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</si>
  <si>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</si>
  <si>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</si>
  <si>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</si>
  <si>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</si>
  <si>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</si>
  <si>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</si>
  <si>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</si>
  <si>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</si>
  <si>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</si>
  <si>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</si>
  <si>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</si>
  <si>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</si>
  <si>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</si>
  <si>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</si>
  <si>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</si>
  <si>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</si>
  <si>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</si>
  <si>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</si>
  <si>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</si>
  <si>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</si>
  <si>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</si>
  <si>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</si>
  <si>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</si>
  <si>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</si>
  <si>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</si>
  <si>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</si>
  <si>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</si>
  <si>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</si>
  <si>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</si>
  <si>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</si>
  <si>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</si>
  <si>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</si>
  <si>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</si>
  <si>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</si>
  <si>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</si>
  <si>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</si>
  <si>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</si>
  <si>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</si>
  <si>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</si>
  <si>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</si>
  <si>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</si>
  <si>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</si>
  <si>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</si>
  <si>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</si>
  <si>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</si>
  <si>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</si>
  <si>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</si>
  <si>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</si>
  <si>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</si>
  <si>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</si>
  <si>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</si>
  <si>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</si>
  <si>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</si>
  <si>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</si>
  <si>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</si>
  <si>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</si>
  <si>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</si>
  <si>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</si>
  <si>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</si>
  <si>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</si>
  <si>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</si>
  <si>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</si>
  <si>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</si>
  <si>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</si>
  <si>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</si>
  <si>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</si>
  <si>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</si>
  <si>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</si>
  <si>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</si>
  <si>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</si>
  <si>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</si>
  <si>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</si>
  <si>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</si>
  <si>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</si>
  <si>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</si>
  <si>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</si>
  <si>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</si>
  <si>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</si>
  <si>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</si>
  <si>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</si>
  <si>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</si>
  <si>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</si>
  <si>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</si>
  <si>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</si>
  <si>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</si>
  <si>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</si>
  <si>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</si>
  <si>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</si>
  <si>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</si>
  <si>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</si>
  <si>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</si>
  <si>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</si>
  <si>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</si>
  <si>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</si>
  <si>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</si>
  <si>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</si>
  <si>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</si>
  <si>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</si>
  <si>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</si>
  <si>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</si>
  <si>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</si>
  <si>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</si>
  <si>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</si>
  <si>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</si>
  <si>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</si>
  <si>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</si>
  <si>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</si>
  <si>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</si>
  <si>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</si>
  <si>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</si>
  <si>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</si>
  <si>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</si>
  <si>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</si>
  <si>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</si>
  <si>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</si>
  <si>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</si>
  <si>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</si>
  <si>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</si>
  <si>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</si>
  <si>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</si>
  <si>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</si>
  <si>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</si>
  <si>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</si>
  <si>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</si>
  <si>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</si>
  <si>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</si>
  <si>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</si>
  <si>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</si>
  <si>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</si>
  <si>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</si>
  <si>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</si>
  <si>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</si>
  <si>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</si>
  <si>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</si>
  <si>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</si>
  <si>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</si>
  <si>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</si>
  <si>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</si>
  <si>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</si>
  <si>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</si>
  <si>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</si>
  <si>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</si>
  <si>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</si>
  <si>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</si>
  <si>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</si>
  <si>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</si>
  <si>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</si>
  <si>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</si>
  <si>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</si>
  <si>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</si>
  <si>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</si>
  <si>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</si>
  <si>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</si>
  <si>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</si>
  <si>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</si>
  <si>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</si>
  <si>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</si>
  <si>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</si>
  <si>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</si>
  <si>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</si>
  <si>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</si>
  <si>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</si>
  <si>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</si>
  <si>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</si>
  <si>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</si>
  <si>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</si>
  <si>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</si>
  <si>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</si>
  <si>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</si>
  <si>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</si>
  <si>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</si>
  <si>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</si>
  <si>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</si>
  <si>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</si>
  <si>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</si>
  <si>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</si>
  <si>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</si>
  <si>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</si>
  <si>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</si>
  <si>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</si>
  <si>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</si>
  <si>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</si>
  <si>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</si>
  <si>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</si>
  <si>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</si>
  <si>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</si>
  <si>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</si>
  <si>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</si>
  <si>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</si>
  <si>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</si>
  <si>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</si>
  <si>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</si>
  <si>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</si>
  <si>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</si>
  <si>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</si>
  <si>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</si>
  <si>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</si>
  <si>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</si>
  <si>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</si>
  <si>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</si>
  <si>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</si>
  <si>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</si>
  <si>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</si>
  <si>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</si>
  <si>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</si>
  <si>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</si>
  <si>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</si>
  <si>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</si>
  <si>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</si>
  <si>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</si>
  <si>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</si>
  <si>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</si>
  <si>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</si>
  <si>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</si>
  <si>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</si>
  <si>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</si>
  <si>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</si>
  <si>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</si>
  <si>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</si>
  <si>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</si>
  <si>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</si>
  <si>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</si>
  <si>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</si>
  <si>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</si>
  <si>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</si>
  <si>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</si>
  <si>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</si>
  <si>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</si>
  <si>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</si>
  <si>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</si>
  <si>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</si>
  <si>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</si>
  <si>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</si>
  <si>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</si>
  <si>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</si>
  <si>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</si>
  <si>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</si>
  <si>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</si>
  <si>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</si>
  <si>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</si>
  <si>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</si>
  <si>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</si>
  <si>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</si>
  <si>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</si>
  <si>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</si>
  <si>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</si>
  <si>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</si>
  <si>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</si>
  <si>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</si>
  <si>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</si>
  <si>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</si>
  <si>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</si>
  <si>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</si>
  <si>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</si>
  <si>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</si>
  <si>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</si>
  <si>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</si>
  <si>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</si>
  <si>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</si>
  <si>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</si>
  <si>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</si>
  <si>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</si>
  <si>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</si>
  <si>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</si>
  <si>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</si>
  <si>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</si>
  <si>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</si>
  <si>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</si>
  <si>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</si>
  <si>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</si>
  <si>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</si>
  <si>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</si>
  <si>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</si>
  <si>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</si>
  <si>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</si>
  <si>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</si>
  <si>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</si>
  <si>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</si>
  <si>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</si>
  <si>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</si>
  <si>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</si>
  <si>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</si>
  <si>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</si>
  <si>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</si>
  <si>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</si>
  <si>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</si>
  <si>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</si>
  <si>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</si>
  <si>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</si>
  <si>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</si>
  <si>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</si>
  <si>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</si>
  <si>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</si>
  <si>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</si>
  <si>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</si>
  <si>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</si>
  <si>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</si>
  <si>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</si>
  <si>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</si>
  <si>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</si>
  <si>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</si>
  <si>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</si>
  <si>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</si>
  <si>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</si>
  <si>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</si>
  <si>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</si>
  <si>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</si>
  <si>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</si>
  <si>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</si>
  <si>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</si>
  <si>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</si>
  <si>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</si>
  <si>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</si>
  <si>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</si>
  <si>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</si>
  <si>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</si>
  <si>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</si>
  <si>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</si>
  <si>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</si>
  <si>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</si>
  <si>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</si>
  <si>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</si>
  <si>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</si>
  <si>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</si>
  <si>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</si>
  <si>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</si>
  <si>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</si>
  <si>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</si>
  <si>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</si>
  <si>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</si>
  <si>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</si>
  <si>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</si>
  <si>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</si>
  <si>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</si>
  <si>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</si>
  <si>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</si>
  <si>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</si>
  <si>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</si>
  <si>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</si>
  <si>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</si>
  <si>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</si>
  <si>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</si>
  <si>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</si>
  <si>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</si>
  <si>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</si>
  <si>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</si>
  <si>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</si>
  <si>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</si>
  <si>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</si>
  <si>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</si>
  <si>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</si>
  <si>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</si>
  <si>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</si>
  <si>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</si>
  <si>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</si>
  <si>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</si>
  <si>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</si>
  <si>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</si>
  <si>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</si>
  <si>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</si>
  <si>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</si>
  <si>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</si>
  <si>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</si>
  <si>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</si>
  <si>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</si>
  <si>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</si>
  <si>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</si>
  <si>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</si>
  <si>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</si>
  <si>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</si>
  <si>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</si>
  <si>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</si>
  <si>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</si>
  <si>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</si>
  <si>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</si>
  <si>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</si>
  <si>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</si>
  <si>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</si>
  <si>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</si>
  <si>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</si>
  <si>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</si>
  <si>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</si>
  <si>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</si>
  <si>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</si>
  <si>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</si>
  <si>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</si>
  <si>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</si>
  <si>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</si>
  <si>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</si>
  <si>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</si>
  <si>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</si>
  <si>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</si>
  <si>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</si>
  <si>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</si>
  <si>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</si>
  <si>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</si>
  <si>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</si>
  <si>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</si>
  <si>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</si>
  <si>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</si>
  <si>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</si>
  <si>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</si>
  <si>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</si>
  <si>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</si>
  <si>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</si>
  <si>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</si>
  <si>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</si>
  <si>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</si>
  <si>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</si>
  <si>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</si>
  <si>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</si>
  <si>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</si>
  <si>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</si>
  <si>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</si>
  <si>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</si>
  <si>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</si>
  <si>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</si>
  <si>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</si>
  <si>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</si>
  <si>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</si>
  <si>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</si>
  <si>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</si>
  <si>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</si>
  <si>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</si>
  <si>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</si>
  <si>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</si>
  <si>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</si>
  <si>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</si>
  <si>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</si>
  <si>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</si>
  <si>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</si>
  <si>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</si>
  <si>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</si>
  <si>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</si>
  <si>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</si>
  <si>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</si>
  <si>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</si>
  <si>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</si>
  <si>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</si>
  <si>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</si>
  <si>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</si>
  <si>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</si>
  <si>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</si>
  <si>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</si>
  <si>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</si>
  <si>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</si>
  <si>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</si>
  <si>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</si>
  <si>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</si>
  <si>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</si>
  <si>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</si>
  <si>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</si>
  <si>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</si>
  <si>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</si>
  <si>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</si>
  <si>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</si>
  <si>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</si>
  <si>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</si>
  <si>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</si>
  <si>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</si>
  <si>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</si>
  <si>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</si>
  <si>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</si>
  <si>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</si>
  <si>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</si>
  <si>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</si>
  <si>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</si>
  <si>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</si>
  <si>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</si>
  <si>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</si>
  <si>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</si>
  <si>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</si>
  <si>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</si>
  <si>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</si>
  <si>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</si>
  <si>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</si>
  <si>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</si>
  <si>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</si>
  <si>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</si>
  <si>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</si>
  <si>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</si>
  <si>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</si>
  <si>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</si>
  <si>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</si>
  <si>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</si>
  <si>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</si>
  <si>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</si>
  <si>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</si>
  <si>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</si>
  <si>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</si>
  <si>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</si>
  <si>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</si>
  <si>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</si>
  <si>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</si>
  <si>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</si>
  <si>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</si>
  <si>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</si>
  <si>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</si>
  <si>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</si>
  <si>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</si>
  <si>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</si>
  <si>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</si>
  <si>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</si>
  <si>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</si>
  <si>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</si>
  <si>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</si>
  <si>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</si>
  <si>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</si>
  <si>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</si>
  <si>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</si>
  <si>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</si>
  <si>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</si>
  <si>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</si>
  <si>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</si>
  <si>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</si>
  <si>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</si>
  <si>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</si>
  <si>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</si>
  <si>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</si>
  <si>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</si>
  <si>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</si>
  <si>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</si>
  <si>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</si>
  <si>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</si>
  <si>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</si>
  <si>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</si>
  <si>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</si>
  <si>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</si>
  <si>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</si>
  <si>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</si>
  <si>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</si>
  <si>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</si>
  <si>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</si>
  <si>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</si>
  <si>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</si>
  <si>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</si>
  <si>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</si>
  <si>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</si>
  <si>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</si>
  <si>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</si>
  <si>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</si>
  <si>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</si>
  <si>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</si>
  <si>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</si>
  <si>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</si>
  <si>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</si>
  <si>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</si>
  <si>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</si>
  <si>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</si>
  <si>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</si>
  <si>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</si>
  <si>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</si>
  <si>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</si>
  <si>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</si>
  <si>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</si>
  <si>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</si>
  <si>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</si>
  <si>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</si>
  <si>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</si>
  <si>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</si>
  <si>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</si>
  <si>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</si>
  <si>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</si>
  <si>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</si>
  <si>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</si>
  <si>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</si>
  <si>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</si>
  <si>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</si>
  <si>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</si>
  <si>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</si>
  <si>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</si>
  <si>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</si>
  <si>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</si>
  <si>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</si>
  <si>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</si>
  <si>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</si>
  <si>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</si>
  <si>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</si>
  <si>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</si>
  <si>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</si>
  <si>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</si>
  <si>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</si>
  <si>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</si>
  <si>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</si>
  <si>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</si>
  <si>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</si>
  <si>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</si>
  <si>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</si>
  <si>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</si>
  <si>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</si>
  <si>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</si>
  <si>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</si>
  <si>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</si>
  <si>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</si>
  <si>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</si>
  <si>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</si>
  <si>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</si>
  <si>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</si>
  <si>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</si>
  <si>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</si>
  <si>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</si>
  <si>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</si>
  <si>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</si>
  <si>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</si>
  <si>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</si>
  <si>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</si>
  <si>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</si>
  <si>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</si>
  <si>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</si>
  <si>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</si>
  <si>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</si>
  <si>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</si>
  <si>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</si>
  <si>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</si>
  <si>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</si>
  <si>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</si>
  <si>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</si>
  <si>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</si>
  <si>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</si>
  <si>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</si>
  <si>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</si>
  <si>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</si>
  <si>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</si>
  <si>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</si>
  <si>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</si>
  <si>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</si>
  <si>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</si>
  <si>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</si>
  <si>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</si>
  <si>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</si>
  <si>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</si>
  <si>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</si>
  <si>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</si>
  <si>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</si>
  <si>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</si>
  <si>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</si>
  <si>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</si>
  <si>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</si>
  <si>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</si>
  <si>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</si>
  <si>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</si>
  <si>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</si>
  <si>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</si>
  <si>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</si>
  <si>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</si>
  <si>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</si>
  <si>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</si>
  <si>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</si>
  <si>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</si>
  <si>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</si>
  <si>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</si>
  <si>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</si>
  <si>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</si>
  <si>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</si>
  <si>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</si>
  <si>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</si>
  <si>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</si>
  <si>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</si>
  <si>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</si>
  <si>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</si>
  <si>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</si>
  <si>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</si>
  <si>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</si>
  <si>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</si>
  <si>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</si>
  <si>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</si>
  <si>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</si>
  <si>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</si>
  <si>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</si>
  <si>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</si>
  <si>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</si>
  <si>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</si>
  <si>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</si>
  <si>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</si>
  <si>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</si>
  <si>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</si>
  <si>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</si>
  <si>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</si>
  <si>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</si>
  <si>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</si>
  <si>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</si>
  <si>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</si>
  <si>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</si>
  <si>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</si>
  <si>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</si>
  <si>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</si>
  <si>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</si>
  <si>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</si>
  <si>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</si>
  <si>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</si>
  <si>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</si>
  <si>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</si>
  <si>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</si>
  <si>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</si>
  <si>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</si>
  <si>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</si>
  <si>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</si>
  <si>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</si>
  <si>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</si>
  <si>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</si>
  <si>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</si>
  <si>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</si>
  <si>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</si>
  <si>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</si>
  <si>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</si>
  <si>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</si>
  <si>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</si>
  <si>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</si>
  <si>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</si>
  <si>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</si>
  <si>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</si>
  <si>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</si>
  <si>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</si>
  <si>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</si>
  <si>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</si>
  <si>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</si>
  <si>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</si>
  <si>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</si>
  <si>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</si>
  <si>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</si>
  <si>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</si>
  <si>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</si>
  <si>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</si>
  <si>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</si>
  <si>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</si>
  <si>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</si>
  <si>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</si>
  <si>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</si>
  <si>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</si>
  <si>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</si>
  <si>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</si>
  <si>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</si>
  <si>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</si>
  <si>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</si>
  <si>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</si>
  <si>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</si>
  <si>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</si>
  <si>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</si>
  <si>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</si>
  <si>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</si>
  <si>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</si>
  <si>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</si>
  <si>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</si>
  <si>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</si>
  <si>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</si>
  <si>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</si>
  <si>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</si>
  <si>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</si>
  <si>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</si>
  <si>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</si>
  <si>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</si>
  <si>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</si>
  <si>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</si>
  <si>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</si>
  <si>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</si>
  <si>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</si>
  <si>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</si>
  <si>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</si>
  <si>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</si>
  <si>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</si>
  <si>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</si>
  <si>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</si>
  <si>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</si>
  <si>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</si>
  <si>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</si>
  <si>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</si>
  <si>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</si>
  <si>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</si>
  <si>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</si>
  <si>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</si>
  <si>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</si>
  <si>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</si>
  <si>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</si>
  <si>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</si>
  <si>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</si>
  <si>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</si>
  <si>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</si>
  <si>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</si>
  <si>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</si>
  <si>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</si>
  <si>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</si>
  <si>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</si>
  <si>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</si>
  <si>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</si>
  <si>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</si>
  <si>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</si>
  <si>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</si>
  <si>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</si>
  <si>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</si>
  <si>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</si>
  <si>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</si>
  <si>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</si>
  <si>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</si>
  <si>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</si>
  <si>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</si>
  <si>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</si>
  <si>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</si>
  <si>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</si>
  <si>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</si>
  <si>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</si>
  <si>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</si>
  <si>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</si>
  <si>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</si>
  <si>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</si>
  <si>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</si>
  <si>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</si>
  <si>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</si>
  <si>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</si>
  <si>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</si>
  <si>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</si>
  <si>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</si>
  <si>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</si>
  <si>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</si>
  <si>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</si>
  <si>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</si>
  <si>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</si>
  <si>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</si>
  <si>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</si>
  <si>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</si>
  <si>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</si>
  <si>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</si>
  <si>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</si>
  <si>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</si>
  <si>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</si>
  <si>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</si>
  <si>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</si>
  <si>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</si>
  <si>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</si>
  <si>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</si>
  <si>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</si>
  <si>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</si>
  <si>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</si>
  <si>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</si>
  <si>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</si>
  <si>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</si>
  <si>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</si>
  <si>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</si>
  <si>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</si>
  <si>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</si>
  <si>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</si>
  <si>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</si>
  <si>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</si>
  <si>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</si>
  <si>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</si>
  <si>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</si>
  <si>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</si>
  <si>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</si>
  <si>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</si>
  <si>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</si>
  <si>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</si>
  <si>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</si>
  <si>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</si>
  <si>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</si>
  <si>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</si>
  <si>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</si>
  <si>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</si>
  <si>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</si>
  <si>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</si>
  <si>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</si>
  <si>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</si>
  <si>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</si>
  <si>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</si>
  <si>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</si>
  <si>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</si>
  <si>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</si>
  <si>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</si>
  <si>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</si>
  <si>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</si>
  <si>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</si>
  <si>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</si>
  <si>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</si>
  <si>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</si>
  <si>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</si>
  <si>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</si>
  <si>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</si>
  <si>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</si>
  <si>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</si>
  <si>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</si>
  <si>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</si>
  <si>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</si>
  <si>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</si>
  <si>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</si>
  <si>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</si>
  <si>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</si>
  <si>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</si>
  <si>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</si>
  <si>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</si>
  <si>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</si>
  <si>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</si>
  <si>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</si>
  <si>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</si>
  <si>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</si>
  <si>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</si>
  <si>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</si>
  <si>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</si>
  <si>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</si>
  <si>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</si>
  <si>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</si>
  <si>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</si>
  <si>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</si>
  <si>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</si>
  <si>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</si>
  <si>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</si>
  <si>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</si>
  <si>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</si>
  <si>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</si>
  <si>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</si>
  <si>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</si>
  <si>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</si>
  <si>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</si>
  <si>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</si>
  <si>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</si>
  <si>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</si>
  <si>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</si>
  <si>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</si>
  <si>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</si>
  <si>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</si>
  <si>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</si>
  <si>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</si>
  <si>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</si>
  <si>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</si>
  <si>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</si>
  <si>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</si>
  <si>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</si>
  <si>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</si>
  <si>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</si>
  <si>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</si>
  <si>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</si>
  <si>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</si>
  <si>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</si>
  <si>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</si>
  <si>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</si>
  <si>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</si>
  <si>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</si>
  <si>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</si>
  <si>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</si>
  <si>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</si>
  <si>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</si>
  <si>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</si>
  <si>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</si>
  <si>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</si>
  <si>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</si>
  <si>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</si>
  <si>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</si>
  <si>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</si>
  <si>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</si>
  <si>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</si>
  <si>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</si>
  <si>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</si>
  <si>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</si>
  <si>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</si>
  <si>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</si>
  <si>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</si>
  <si>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</si>
  <si>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</si>
  <si>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</si>
  <si>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</si>
  <si>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</si>
  <si>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</si>
  <si>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</si>
  <si>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</si>
  <si>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</si>
  <si>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</si>
  <si>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</si>
  <si>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</si>
  <si>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</si>
  <si>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</si>
  <si>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</si>
  <si>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</si>
  <si>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</si>
  <si>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</si>
  <si>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</si>
  <si>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</si>
  <si>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</si>
  <si>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</si>
  <si>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</si>
  <si>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</si>
  <si>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</si>
  <si>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</si>
  <si>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</si>
  <si>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</si>
  <si>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</si>
  <si>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</si>
  <si>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</si>
  <si>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</si>
  <si>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</si>
  <si>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</si>
  <si>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</si>
  <si>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</si>
  <si>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</si>
  <si>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</si>
  <si>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</si>
  <si>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</si>
  <si>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</si>
  <si>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</si>
  <si>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</si>
  <si>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</si>
  <si>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</si>
  <si>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</si>
  <si>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</si>
  <si>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</si>
  <si>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</si>
  <si>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</si>
  <si>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</si>
  <si>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</si>
  <si>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</si>
  <si>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</si>
  <si>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</si>
  <si>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</si>
  <si>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</si>
  <si>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</si>
  <si>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</si>
  <si>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</si>
  <si>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</si>
  <si>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</si>
  <si>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</si>
  <si>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</si>
  <si>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</si>
  <si>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</si>
  <si>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</si>
  <si>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</si>
  <si>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</si>
  <si>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</si>
  <si>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</si>
  <si>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</si>
  <si>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</si>
  <si>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</si>
  <si>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</si>
  <si>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</si>
  <si>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</si>
  <si>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</si>
  <si>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</si>
  <si>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</si>
  <si>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</si>
  <si>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</si>
  <si>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</si>
  <si>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</si>
  <si>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</si>
  <si>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</si>
  <si>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</si>
  <si>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</si>
  <si>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</si>
  <si>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</si>
  <si>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</si>
  <si>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</si>
  <si>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</si>
  <si>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</si>
  <si>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</si>
  <si>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</si>
  <si>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</si>
  <si>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</si>
  <si>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</si>
  <si>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</si>
  <si>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</si>
  <si>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</si>
  <si>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</si>
  <si>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</si>
  <si>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</si>
  <si>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</si>
  <si>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</si>
  <si>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</si>
  <si>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</si>
  <si>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</si>
  <si>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</si>
  <si>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</si>
  <si>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</si>
  <si>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</si>
  <si>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</si>
  <si>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</si>
  <si>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</si>
  <si>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</si>
  <si>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</si>
  <si>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</si>
  <si>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</si>
  <si>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</si>
  <si>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</si>
  <si>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</si>
  <si>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</si>
  <si>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</si>
  <si>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</si>
  <si>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</si>
  <si>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</si>
  <si>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</si>
  <si>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</si>
  <si>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</si>
  <si>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</si>
  <si>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</si>
  <si>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</si>
  <si>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</si>
  <si>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</si>
  <si>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</si>
  <si>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</si>
  <si>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</si>
  <si>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</si>
  <si>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</si>
  <si>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</si>
  <si>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</si>
  <si>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</si>
  <si>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</si>
  <si>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</si>
  <si>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</si>
  <si>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</si>
  <si>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</si>
  <si>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</si>
  <si>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</si>
  <si>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</si>
  <si>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</si>
  <si>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</si>
  <si>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</si>
  <si>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</si>
  <si>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</si>
  <si>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</si>
  <si>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</si>
  <si>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</si>
  <si>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</si>
  <si>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</si>
  <si>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</si>
  <si>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</si>
  <si>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</si>
  <si>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</si>
  <si>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</si>
  <si>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</si>
  <si>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</si>
  <si>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</si>
  <si>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</si>
  <si>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</si>
  <si>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</si>
  <si>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</si>
  <si>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</si>
  <si>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</si>
  <si>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</si>
  <si>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</si>
  <si>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</si>
  <si>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</si>
  <si>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</si>
  <si>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</si>
  <si>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</si>
  <si>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</si>
  <si>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</si>
  <si>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</si>
  <si>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</si>
  <si>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</si>
  <si>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</si>
  <si>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</si>
  <si>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</si>
  <si>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</si>
  <si>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</si>
  <si>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</si>
  <si>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</si>
  <si>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</si>
  <si>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</si>
  <si>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</si>
  <si>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</si>
  <si>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</si>
  <si>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</si>
  <si>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</si>
  <si>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</si>
  <si>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</si>
  <si>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</si>
  <si>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</si>
  <si>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</si>
  <si>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</si>
  <si>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</si>
  <si>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</si>
  <si>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</si>
  <si>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</si>
  <si>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</si>
  <si>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</si>
  <si>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</si>
  <si>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</si>
  <si>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</si>
  <si>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</si>
  <si>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</si>
  <si>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</si>
  <si>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</si>
  <si>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</si>
  <si>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</si>
  <si>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</si>
  <si>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</si>
  <si>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</si>
  <si>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</si>
  <si>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</si>
  <si>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</si>
  <si>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</si>
  <si>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</si>
  <si>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</si>
  <si>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</si>
  <si>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</si>
  <si>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</si>
  <si>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</si>
  <si>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</si>
  <si>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</si>
  <si>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</si>
  <si>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</si>
  <si>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</si>
  <si>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</si>
  <si>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</si>
  <si>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</si>
  <si>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</si>
  <si>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</si>
  <si>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</si>
  <si>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</si>
  <si>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</si>
  <si>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</si>
  <si>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</si>
  <si>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</si>
  <si>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</si>
  <si>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</si>
  <si>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</si>
  <si>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</si>
  <si>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</si>
  <si>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</si>
  <si>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</si>
  <si>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</si>
  <si>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</si>
  <si>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</si>
  <si>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</si>
  <si>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</si>
  <si>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</si>
  <si>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</si>
  <si>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</si>
  <si>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</si>
  <si>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</si>
  <si>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</si>
  <si>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</si>
  <si>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</si>
  <si>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</si>
  <si>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</si>
  <si>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</si>
  <si>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</si>
  <si>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</si>
  <si>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</si>
  <si>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</si>
  <si>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</si>
  <si>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</si>
  <si>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</si>
  <si>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</si>
  <si>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</si>
  <si>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</si>
  <si>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</si>
  <si>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</si>
  <si>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</si>
  <si>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</si>
  <si>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</si>
  <si>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</si>
  <si>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</si>
  <si>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</si>
  <si>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</si>
  <si>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</si>
  <si>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</si>
  <si>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</si>
  <si>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</si>
  <si>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</si>
  <si>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</si>
  <si>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</si>
  <si>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</si>
  <si>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</si>
  <si>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</si>
  <si>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</si>
  <si>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</si>
  <si>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</si>
  <si>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</si>
  <si>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</si>
  <si>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</si>
  <si>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</si>
  <si>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</si>
  <si>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</si>
  <si>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</si>
  <si>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</si>
  <si>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</si>
  <si>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</si>
  <si>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</si>
  <si>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</si>
  <si>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</si>
  <si>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</si>
  <si>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</si>
  <si>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</si>
  <si>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</si>
  <si>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</si>
  <si>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</si>
  <si>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</si>
  <si>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</si>
  <si>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</si>
  <si>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</si>
  <si>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</si>
  <si>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</si>
  <si>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</si>
  <si>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</si>
  <si>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</si>
  <si>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</si>
  <si>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</si>
  <si>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</si>
  <si>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</si>
  <si>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</si>
  <si>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</si>
  <si>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</si>
  <si>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</si>
  <si>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</si>
  <si>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</si>
  <si>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</si>
  <si>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</si>
  <si>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</si>
  <si>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</si>
  <si>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</si>
  <si>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</si>
  <si>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</si>
  <si>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</si>
  <si>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</si>
  <si>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</si>
  <si>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</si>
  <si>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</si>
  <si>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</si>
  <si>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</si>
  <si>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</si>
  <si>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</si>
  <si>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</si>
  <si>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</si>
  <si>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</si>
  <si>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</si>
  <si>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</si>
  <si>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</si>
  <si>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</si>
  <si>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</si>
  <si>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</si>
  <si>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</si>
  <si>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</si>
  <si>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</si>
  <si>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</si>
  <si>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</si>
  <si>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</si>
  <si>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</si>
  <si>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</si>
  <si>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</si>
  <si>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</si>
  <si>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</si>
  <si>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</si>
  <si>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</si>
  <si>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</si>
  <si>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</si>
  <si>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</si>
  <si>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</si>
  <si>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</si>
  <si>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</si>
  <si>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</si>
  <si>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</si>
  <si>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</si>
  <si>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</si>
  <si>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</si>
  <si>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</si>
  <si>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</si>
  <si>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</si>
  <si>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</si>
  <si>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</si>
  <si>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</si>
  <si>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</si>
  <si>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</si>
  <si>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</si>
  <si>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</si>
  <si>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</si>
  <si>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</si>
  <si>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</si>
  <si>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</si>
  <si>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</si>
  <si>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</si>
  <si>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</si>
  <si>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</si>
  <si>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</si>
  <si>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</si>
  <si>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</si>
  <si>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</si>
  <si>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</si>
  <si>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</si>
  <si>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</si>
  <si>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</si>
  <si>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</si>
  <si>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</si>
  <si>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</si>
  <si>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</si>
  <si>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</si>
  <si>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</si>
  <si>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</si>
  <si>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</si>
  <si>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</si>
  <si>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</si>
  <si>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</si>
  <si>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</si>
  <si>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</si>
  <si>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</si>
  <si>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</si>
  <si>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</si>
  <si>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</si>
  <si>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</si>
  <si>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</si>
  <si>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</si>
  <si>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</si>
  <si>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</si>
  <si>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</si>
  <si>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</si>
  <si>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</si>
  <si>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</si>
  <si>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</si>
  <si>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</si>
  <si>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</si>
  <si>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</si>
  <si>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</si>
  <si>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</si>
  <si>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</si>
  <si>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</si>
  <si>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</si>
  <si>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</si>
  <si>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</si>
  <si>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</si>
  <si>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</si>
  <si>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</si>
  <si>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</si>
  <si>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</si>
  <si>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</si>
  <si>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</si>
  <si>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</si>
  <si>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</si>
  <si>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</si>
  <si>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</si>
  <si>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</si>
  <si>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</si>
  <si>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</si>
  <si>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</si>
  <si>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</si>
  <si>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</si>
  <si>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</si>
  <si>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</si>
  <si>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</si>
  <si>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</si>
  <si>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</si>
  <si>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</si>
  <si>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</si>
  <si>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</si>
  <si>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</si>
  <si>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</si>
  <si>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</si>
  <si>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</si>
  <si>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</si>
  <si>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</si>
  <si>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</si>
  <si>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</si>
  <si>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</si>
  <si>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</si>
  <si>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</si>
  <si>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</si>
  <si>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</si>
  <si>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</si>
  <si>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</si>
  <si>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</si>
  <si>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</si>
  <si>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</si>
  <si>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</si>
  <si>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</si>
  <si>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</si>
  <si>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</si>
  <si>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</si>
  <si>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</si>
  <si>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</si>
  <si>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</si>
  <si>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</si>
  <si>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</si>
  <si>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</si>
  <si>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</si>
  <si>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</si>
  <si>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</si>
  <si>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</si>
  <si>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</si>
  <si>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</si>
  <si>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</si>
  <si>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</si>
  <si>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</si>
  <si>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</si>
  <si>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</si>
  <si>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</si>
  <si>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</si>
  <si>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</si>
  <si>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</si>
  <si>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</si>
  <si>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</si>
  <si>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</si>
  <si>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</si>
  <si>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</si>
  <si>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</si>
  <si>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</si>
  <si>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</si>
  <si>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</si>
  <si>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</si>
  <si>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</si>
  <si>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</si>
  <si>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</si>
  <si>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</si>
  <si>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</si>
  <si>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</si>
  <si>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</si>
  <si>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</si>
  <si>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</si>
  <si>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</si>
  <si>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</si>
  <si>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</si>
  <si>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</si>
  <si>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</si>
  <si>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</si>
  <si>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</si>
  <si>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</si>
  <si>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</si>
  <si>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</si>
  <si>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</si>
  <si>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</si>
  <si>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</si>
  <si>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</si>
  <si>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</si>
  <si>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</si>
  <si>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</si>
  <si>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</si>
  <si>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</si>
  <si>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</si>
  <si>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</si>
  <si>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</si>
  <si>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</si>
  <si>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</si>
  <si>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</si>
  <si>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</si>
  <si>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</si>
  <si>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</si>
  <si>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</si>
  <si>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</si>
  <si>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</si>
  <si>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</si>
  <si>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</si>
  <si>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</si>
  <si>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</si>
  <si>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</si>
  <si>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</si>
  <si>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</si>
  <si>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</si>
  <si>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</si>
  <si>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</si>
  <si>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</si>
  <si>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</si>
  <si>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</si>
  <si>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</si>
  <si>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</si>
  <si>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</si>
  <si>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</si>
  <si>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</si>
  <si>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</si>
  <si>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</si>
  <si>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</si>
  <si>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</si>
  <si>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</si>
  <si>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</si>
  <si>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</si>
  <si>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</si>
  <si>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</si>
  <si>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</si>
  <si>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</si>
  <si>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</si>
  <si>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</si>
  <si>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</si>
  <si>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</si>
  <si>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</si>
  <si>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</si>
  <si>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</si>
  <si>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</si>
  <si>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</si>
  <si>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</si>
  <si>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</si>
  <si>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</si>
  <si>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</si>
  <si>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</si>
  <si>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</si>
  <si>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</si>
  <si>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</si>
  <si>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</si>
  <si>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</si>
  <si>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</si>
  <si>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</si>
  <si>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</si>
  <si>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</si>
  <si>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</si>
  <si>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</si>
  <si>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</si>
  <si>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</si>
  <si>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</si>
  <si>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</si>
  <si>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</si>
  <si>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</si>
  <si>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</si>
  <si>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</si>
  <si>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</si>
  <si>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</si>
  <si>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</si>
  <si>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</si>
  <si>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</si>
  <si>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</si>
  <si>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</si>
  <si>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</si>
  <si>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</si>
  <si>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</si>
  <si>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</si>
  <si>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</si>
  <si>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</si>
  <si>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</si>
  <si>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</si>
  <si>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</si>
  <si>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</si>
  <si>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</si>
  <si>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</si>
  <si>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</si>
  <si>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</si>
  <si>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</si>
  <si>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</si>
  <si>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</si>
  <si>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</si>
  <si>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</si>
  <si>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</si>
  <si>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</si>
  <si>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</si>
  <si>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</si>
  <si>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</si>
  <si>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</si>
  <si>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</si>
  <si>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</si>
  <si>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</si>
  <si>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</si>
  <si>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</si>
  <si>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</si>
  <si>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</si>
  <si>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</si>
  <si>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</si>
  <si>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</si>
  <si>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</si>
  <si>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</si>
  <si>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</si>
  <si>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</si>
  <si>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</si>
  <si>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</si>
  <si>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</si>
  <si>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</si>
  <si>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</si>
  <si>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</si>
  <si>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</si>
  <si>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</si>
  <si>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</si>
  <si>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</si>
  <si>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</si>
  <si>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</si>
  <si>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</si>
  <si>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</si>
  <si>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</si>
  <si>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</si>
  <si>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</si>
  <si>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</si>
  <si>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</si>
  <si>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</si>
  <si>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</si>
  <si>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</si>
  <si>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</si>
  <si>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</si>
  <si>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</si>
  <si>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</si>
  <si>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</si>
  <si>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</si>
  <si>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</si>
  <si>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</si>
  <si>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</si>
  <si>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</si>
  <si>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</si>
  <si>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</si>
  <si>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</si>
  <si>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</si>
  <si>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</si>
  <si>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</si>
  <si>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</si>
  <si>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</si>
  <si>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</si>
  <si>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</si>
  <si>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</si>
  <si>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</si>
  <si>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</si>
  <si>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</si>
  <si>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</si>
  <si>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</si>
  <si>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</si>
  <si>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</si>
  <si>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</si>
  <si>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</si>
  <si>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</si>
  <si>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</si>
  <si>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</si>
  <si>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</si>
  <si>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</si>
  <si>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</si>
  <si>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</si>
  <si>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</si>
  <si>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</si>
  <si>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</si>
  <si>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</si>
  <si>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</si>
  <si>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</si>
  <si>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</si>
  <si>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</si>
  <si>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</si>
  <si>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</si>
  <si>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</si>
  <si>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</si>
  <si>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</si>
  <si>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</si>
  <si>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</si>
  <si>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</si>
  <si>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</si>
  <si>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</si>
  <si>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</si>
  <si>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</si>
  <si>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</si>
  <si>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</si>
  <si>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</si>
  <si>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</si>
  <si>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</si>
  <si>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</si>
  <si>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</si>
  <si>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</si>
  <si>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</si>
  <si>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</si>
  <si>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</si>
  <si>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</si>
  <si>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</si>
  <si>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</si>
  <si>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</si>
  <si>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</si>
  <si>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</si>
  <si>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</si>
  <si>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</si>
  <si>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</si>
  <si>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</si>
  <si>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</si>
  <si>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</si>
  <si>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</si>
  <si>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</si>
  <si>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</si>
  <si>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</si>
  <si>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</si>
  <si>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</si>
  <si>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</si>
  <si>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</si>
  <si>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</si>
  <si>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</si>
  <si>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</si>
  <si>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</si>
  <si>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</si>
  <si>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</si>
  <si>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</si>
  <si>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</si>
  <si>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</si>
  <si>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</si>
  <si>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</si>
  <si>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</si>
  <si>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</si>
  <si>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</si>
  <si>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</si>
  <si>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</si>
  <si>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</si>
  <si>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</si>
  <si>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</si>
  <si>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</si>
  <si>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</si>
  <si>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</si>
  <si>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</si>
  <si>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</si>
  <si>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</si>
  <si>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</si>
  <si>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</si>
  <si>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</si>
  <si>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</si>
  <si>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</si>
  <si>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</si>
  <si>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</si>
  <si>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</si>
  <si>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</si>
  <si>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</si>
  <si>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</si>
  <si>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</si>
  <si>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</si>
  <si>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</si>
  <si>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</si>
  <si>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</si>
  <si>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</si>
  <si>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</si>
  <si>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</si>
  <si>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</si>
  <si>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</si>
  <si>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</si>
  <si>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</si>
  <si>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</si>
  <si>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</si>
  <si>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</si>
  <si>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</si>
  <si>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</si>
  <si>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</si>
  <si>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</si>
  <si>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</si>
  <si>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</si>
  <si>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</si>
  <si>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</si>
  <si>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</si>
  <si>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</si>
  <si>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</si>
  <si>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</si>
  <si>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</si>
  <si>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</si>
  <si>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</si>
  <si>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</si>
  <si>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</si>
  <si>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</si>
  <si>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</si>
  <si>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</si>
  <si>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</si>
  <si>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</si>
  <si>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</si>
  <si>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</si>
  <si>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</si>
  <si>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</si>
  <si>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</si>
  <si>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</si>
  <si>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</si>
  <si>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</si>
  <si>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</si>
  <si>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</si>
  <si>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</si>
  <si>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</si>
  <si>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</si>
  <si>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</si>
  <si>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</si>
  <si>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</si>
  <si>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</si>
  <si>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</si>
  <si>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</si>
  <si>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</si>
  <si>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</si>
  <si>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</si>
  <si>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</si>
  <si>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</si>
  <si>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</si>
  <si>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</si>
  <si>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</si>
  <si>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</si>
  <si>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</si>
  <si>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</si>
  <si>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</si>
  <si>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</si>
  <si>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</si>
  <si>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</si>
  <si>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</si>
  <si>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</si>
  <si>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</si>
  <si>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</si>
  <si>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</si>
  <si>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</si>
  <si>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</si>
  <si>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</si>
  <si>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</si>
  <si>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</si>
  <si>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</si>
  <si>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</si>
  <si>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</si>
  <si>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</si>
  <si>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</si>
  <si>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</si>
  <si>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</si>
  <si>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</si>
  <si>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</si>
  <si>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</si>
  <si>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</si>
  <si>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</si>
  <si>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</si>
  <si>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</si>
  <si>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</si>
  <si>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</si>
  <si>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</si>
  <si>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</si>
  <si>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</si>
  <si>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</si>
  <si>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</si>
  <si>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</si>
  <si>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</si>
  <si>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</si>
  <si>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</si>
  <si>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</si>
  <si>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</si>
  <si>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</si>
  <si>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</si>
  <si>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</si>
  <si>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</si>
  <si>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</si>
  <si>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</si>
  <si>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</si>
  <si>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</si>
  <si>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</si>
  <si>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</si>
  <si>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</si>
  <si>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</si>
  <si>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</si>
  <si>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</si>
  <si>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</si>
  <si>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</si>
  <si>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</si>
  <si>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</si>
  <si>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</si>
  <si>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</si>
  <si>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</si>
  <si>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</si>
  <si>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</si>
  <si>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</si>
  <si>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</si>
  <si>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</si>
  <si>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</si>
  <si>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</si>
  <si>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</si>
  <si>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</si>
  <si>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</si>
  <si>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</si>
  <si>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</si>
  <si>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</si>
  <si>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</si>
  <si>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</si>
  <si>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</si>
  <si>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</si>
  <si>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</si>
  <si>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</si>
  <si>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</si>
  <si>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</si>
  <si>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</si>
  <si>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</si>
  <si>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</si>
  <si>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</si>
  <si>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</si>
  <si>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</si>
  <si>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</si>
  <si>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</si>
  <si>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</si>
  <si>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</si>
  <si>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</si>
  <si>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</si>
  <si>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</si>
  <si>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</si>
  <si>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</si>
  <si>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</si>
  <si>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</si>
  <si>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</si>
  <si>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</si>
  <si>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</si>
  <si>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</si>
  <si>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</si>
  <si>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</si>
  <si>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</si>
  <si>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</si>
  <si>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</si>
  <si>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</si>
  <si>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</si>
  <si>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</si>
  <si>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</si>
  <si>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</si>
  <si>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</si>
  <si>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</si>
  <si>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</si>
  <si>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</si>
  <si>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</si>
  <si>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</si>
  <si>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</si>
  <si>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</si>
  <si>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</si>
  <si>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</si>
  <si>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</si>
  <si>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</si>
  <si>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</si>
  <si>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</si>
  <si>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</si>
  <si>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</si>
  <si>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</si>
  <si>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</si>
  <si>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</si>
  <si>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</si>
  <si>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</si>
  <si>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</si>
  <si>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</si>
  <si>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</si>
  <si>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</si>
  <si>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</si>
  <si>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</si>
  <si>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</si>
  <si>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</si>
  <si>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</si>
  <si>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</si>
  <si>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</si>
  <si>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</si>
  <si>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</si>
  <si>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</si>
  <si>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</si>
  <si>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</si>
  <si>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</si>
  <si>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</si>
  <si>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</si>
  <si>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</si>
  <si>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</si>
  <si>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</si>
  <si>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</si>
  <si>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</si>
  <si>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</si>
  <si>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</si>
  <si>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</si>
  <si>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</si>
  <si>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</si>
  <si>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</si>
  <si>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</si>
  <si>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</si>
  <si>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</si>
  <si>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</si>
  <si>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</si>
  <si>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</si>
  <si>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</si>
  <si>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</si>
  <si>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</si>
  <si>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</si>
  <si>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</si>
  <si>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</si>
  <si>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</si>
  <si>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</si>
  <si>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</si>
  <si>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</si>
  <si>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</si>
  <si>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</si>
  <si>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</si>
  <si>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</si>
  <si>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</si>
  <si>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</si>
  <si>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</si>
  <si>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</si>
  <si>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</si>
  <si>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</si>
  <si>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</si>
  <si>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</si>
  <si>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</si>
  <si>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</si>
  <si>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</si>
  <si>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</si>
  <si>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</si>
  <si>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</si>
  <si>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</si>
  <si>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</si>
  <si>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</si>
  <si>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</si>
  <si>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</si>
  <si>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</si>
  <si>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</si>
  <si>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</si>
  <si>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</si>
  <si>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</si>
  <si>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</si>
  <si>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</si>
  <si>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</si>
  <si>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</si>
  <si>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</si>
  <si>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</si>
  <si>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</si>
  <si>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</si>
  <si>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</si>
  <si>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</si>
  <si>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</si>
  <si>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</si>
  <si>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</si>
  <si>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</si>
  <si>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</si>
  <si>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</si>
  <si>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</si>
  <si>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</si>
  <si>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</si>
  <si>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</si>
  <si>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</si>
  <si>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</si>
  <si>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</si>
  <si>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</si>
  <si>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</si>
  <si>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</si>
  <si>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</si>
  <si>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</si>
  <si>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</si>
  <si>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</si>
  <si>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</si>
  <si>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</si>
  <si>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</si>
  <si>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</si>
  <si>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</si>
  <si>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</si>
  <si>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</si>
  <si>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</si>
  <si>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</si>
  <si>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</si>
  <si>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</si>
  <si>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</si>
  <si>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</si>
  <si>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</si>
  <si>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</si>
  <si>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</si>
  <si>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</si>
  <si>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</si>
  <si>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</si>
  <si>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</si>
  <si>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</si>
  <si>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</si>
  <si>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</si>
  <si>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</si>
  <si>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</si>
  <si>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</si>
  <si>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</si>
  <si>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</si>
  <si>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</si>
  <si>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</si>
  <si>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</si>
  <si>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</si>
  <si>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</si>
  <si>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</si>
  <si>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</si>
  <si>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</si>
  <si>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</si>
  <si>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</si>
  <si>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</si>
  <si>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</si>
  <si>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</si>
  <si>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</si>
  <si>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</si>
  <si>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</si>
  <si>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</si>
  <si>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</si>
  <si>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</si>
  <si>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</si>
  <si>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</si>
  <si>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</si>
  <si>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</si>
  <si>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</si>
  <si>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</si>
  <si>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</si>
  <si>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</si>
  <si>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</si>
  <si>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</si>
  <si>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</si>
  <si>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</si>
  <si>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</si>
  <si>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</si>
  <si>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</si>
  <si>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</si>
  <si>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</si>
  <si>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</si>
  <si>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</si>
  <si>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</si>
  <si>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</si>
  <si>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</si>
  <si>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</si>
  <si>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</si>
  <si>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</si>
  <si>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</si>
  <si>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</si>
  <si>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</si>
  <si>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</si>
  <si>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</si>
  <si>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</si>
  <si>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</si>
  <si>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</si>
  <si>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</si>
  <si>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</si>
  <si>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</si>
  <si>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</si>
  <si>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</si>
  <si>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</si>
  <si>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</si>
  <si>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</si>
  <si>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</si>
  <si>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</si>
  <si>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</si>
  <si>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</si>
  <si>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</si>
  <si>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</si>
  <si>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</si>
  <si>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</si>
  <si>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</si>
  <si>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</si>
  <si>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</si>
  <si>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</si>
  <si>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</si>
  <si>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</si>
  <si>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</si>
  <si>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</si>
  <si>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</si>
  <si>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</si>
  <si>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</si>
  <si>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</si>
  <si>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</si>
  <si>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</si>
  <si>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</si>
  <si>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</si>
  <si>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</si>
  <si>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</si>
  <si>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</si>
  <si>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</si>
  <si>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</si>
  <si>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</si>
  <si>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</si>
  <si>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</si>
  <si>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</si>
  <si>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</si>
  <si>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</si>
  <si>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</si>
  <si>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</si>
  <si>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</si>
  <si>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</si>
  <si>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</si>
  <si>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</si>
  <si>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</si>
  <si>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</si>
  <si>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</si>
  <si>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</si>
  <si>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</si>
  <si>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</si>
  <si>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</si>
  <si>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</si>
  <si>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</si>
  <si>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</si>
  <si>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</si>
  <si>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</si>
  <si>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</si>
  <si>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</si>
  <si>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</si>
  <si>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</si>
  <si>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</si>
  <si>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</si>
  <si>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</si>
  <si>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</si>
  <si>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</si>
  <si>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</si>
  <si>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</si>
  <si>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</si>
  <si>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</si>
  <si>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</si>
  <si>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</si>
  <si>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</si>
  <si>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</si>
  <si>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</si>
  <si>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</si>
  <si>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</si>
  <si>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</si>
  <si>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</si>
  <si>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</si>
  <si>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</si>
  <si>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</si>
  <si>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</si>
  <si>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</si>
  <si>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</si>
  <si>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</si>
  <si>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</si>
  <si>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</si>
  <si>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</si>
  <si>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</si>
  <si>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</si>
  <si>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</si>
  <si>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</si>
  <si>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</si>
  <si>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</si>
  <si>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</si>
  <si>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</si>
  <si>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</si>
  <si>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</si>
  <si>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</si>
  <si>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</si>
  <si>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</si>
  <si>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</si>
  <si>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</si>
  <si>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</si>
  <si>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</si>
  <si>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</si>
  <si>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</si>
  <si>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</si>
  <si>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</si>
  <si>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</si>
  <si>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</si>
  <si>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</si>
  <si>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</si>
  <si>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</si>
  <si>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</si>
  <si>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</si>
  <si>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</si>
  <si>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</si>
  <si>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</si>
  <si>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</si>
  <si>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</si>
  <si>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</si>
  <si>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</si>
  <si>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</si>
  <si>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</si>
  <si>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</si>
  <si>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</si>
  <si>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</si>
  <si>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</si>
  <si>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</si>
  <si>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</si>
  <si>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</si>
  <si>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</si>
  <si>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</si>
  <si>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</si>
  <si>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</si>
  <si>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</si>
  <si>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</si>
  <si>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</si>
  <si>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</si>
  <si>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</si>
  <si>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</si>
  <si>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</si>
  <si>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</si>
  <si>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</si>
  <si>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</si>
  <si>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</si>
  <si>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</si>
  <si>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</si>
  <si>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</si>
  <si>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</si>
  <si>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</si>
  <si>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</si>
  <si>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</si>
  <si>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</si>
  <si>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</si>
  <si>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</si>
  <si>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</si>
  <si>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</si>
  <si>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</si>
  <si>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</si>
  <si>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</si>
  <si>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</si>
  <si>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</si>
  <si>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</si>
  <si>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</si>
  <si>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</si>
  <si>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</si>
  <si>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</si>
  <si>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</si>
  <si>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</si>
  <si>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</si>
  <si>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</si>
  <si>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</si>
  <si>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</si>
  <si>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</si>
  <si>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</si>
  <si>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</si>
  <si>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</si>
  <si>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</si>
  <si>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</si>
  <si>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</si>
  <si>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</si>
  <si>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</si>
  <si>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</si>
  <si>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</si>
  <si>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</si>
  <si>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</si>
  <si>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</si>
  <si>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</si>
  <si>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</si>
  <si>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</si>
  <si>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</si>
  <si>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</si>
  <si>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</si>
  <si>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</si>
  <si>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</si>
  <si>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</si>
  <si>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</si>
  <si>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</si>
  <si>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</si>
  <si>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</si>
  <si>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</si>
  <si>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</si>
  <si>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</si>
  <si>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</si>
  <si>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</si>
  <si>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</si>
  <si>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</si>
  <si>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</si>
  <si>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</si>
  <si>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</si>
  <si>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</si>
  <si>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</si>
  <si>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</si>
  <si>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</si>
  <si>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</si>
  <si>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</si>
  <si>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</si>
  <si>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</si>
  <si>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</si>
  <si>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</si>
  <si>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</si>
  <si>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</si>
  <si>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</si>
  <si>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</si>
  <si>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</si>
  <si>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</si>
  <si>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</si>
  <si>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</si>
  <si>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</si>
  <si>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</si>
  <si>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</si>
  <si>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</si>
  <si>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</si>
  <si>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</si>
  <si>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</si>
  <si>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</si>
  <si>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</si>
  <si>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</si>
  <si>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</si>
  <si>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</si>
  <si>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</si>
  <si>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</si>
  <si>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</si>
  <si>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</si>
  <si>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</si>
  <si>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</si>
  <si>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</si>
  <si>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</si>
  <si>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</si>
  <si>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</si>
  <si>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</si>
  <si>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</si>
  <si>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</si>
  <si>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</si>
  <si>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</si>
  <si>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</si>
  <si>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</si>
  <si>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</si>
  <si>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</si>
  <si>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</si>
  <si>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</si>
  <si>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</si>
  <si>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</si>
  <si>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</si>
  <si>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</si>
  <si>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</si>
  <si>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</si>
  <si>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</si>
  <si>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</si>
  <si>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</si>
  <si>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</si>
  <si>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</si>
  <si>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</si>
  <si>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</si>
  <si>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</si>
  <si>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</si>
  <si>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</si>
  <si>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</si>
  <si>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</si>
  <si>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</si>
  <si>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</si>
  <si>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</si>
  <si>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</si>
  <si>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</si>
  <si>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</si>
  <si>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</si>
  <si>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</si>
  <si>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</si>
  <si>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</si>
  <si>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</si>
  <si>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</si>
  <si>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</si>
  <si>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</si>
  <si>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</si>
  <si>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</si>
  <si>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</si>
  <si>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</si>
  <si>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</si>
  <si>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</si>
  <si>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</si>
  <si>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</si>
  <si>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</si>
  <si>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</si>
  <si>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</si>
  <si>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</si>
  <si>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</si>
  <si>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</si>
  <si>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</si>
  <si>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</si>
  <si>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</si>
  <si>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</si>
  <si>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</si>
  <si>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</si>
  <si>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</si>
  <si>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</si>
  <si>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</si>
  <si>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</si>
  <si>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</si>
  <si>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</si>
  <si>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</si>
  <si>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</si>
  <si>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</si>
  <si>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</si>
  <si>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</si>
  <si>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</si>
  <si>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</si>
  <si>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</si>
  <si>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</si>
  <si>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</si>
  <si>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</si>
  <si>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</si>
  <si>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</si>
  <si>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</si>
  <si>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</si>
  <si>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</si>
  <si>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</si>
  <si>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</si>
  <si>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</si>
  <si>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</si>
  <si>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</si>
  <si>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</si>
  <si>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</si>
  <si>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</si>
  <si>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</si>
  <si>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</si>
  <si>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</si>
  <si>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</si>
  <si>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</si>
  <si>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</si>
  <si>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</si>
  <si>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</si>
  <si>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</si>
  <si>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</si>
  <si>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</si>
  <si>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</si>
  <si>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</si>
  <si>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</si>
  <si>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</si>
  <si>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</si>
  <si>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</si>
  <si>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</si>
  <si>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</si>
  <si>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</si>
  <si>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</si>
  <si>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</si>
  <si>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</si>
  <si>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</si>
  <si>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</si>
  <si>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</si>
  <si>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</si>
  <si>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</si>
  <si>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</si>
  <si>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</si>
  <si>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</si>
  <si>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</si>
  <si>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</si>
  <si>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</si>
  <si>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</si>
  <si>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</si>
  <si>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</si>
  <si>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</si>
  <si>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</si>
  <si>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</si>
  <si>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</si>
  <si>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</si>
  <si>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</si>
  <si>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</si>
  <si>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</si>
  <si>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</si>
  <si>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</si>
  <si>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</si>
  <si>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</si>
  <si>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</si>
  <si>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</si>
  <si>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</si>
  <si>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</si>
  <si>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</si>
  <si>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</si>
  <si>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</si>
  <si>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</si>
  <si>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</si>
  <si>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</si>
  <si>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</si>
  <si>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</si>
  <si>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</si>
  <si>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</si>
  <si>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</si>
  <si>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</si>
  <si>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</si>
  <si>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</si>
  <si>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</si>
  <si>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</si>
  <si>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</si>
  <si>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</si>
  <si>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</si>
  <si>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</si>
  <si>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</si>
  <si>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</si>
  <si>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</si>
  <si>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</si>
  <si>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</si>
  <si>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</si>
  <si>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</si>
  <si>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</si>
  <si>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</si>
  <si>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</si>
  <si>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</si>
  <si>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</si>
  <si>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</si>
  <si>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</si>
  <si>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</si>
  <si>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</si>
  <si>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</si>
  <si>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</si>
  <si>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</si>
  <si>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</si>
  <si>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</si>
  <si>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</si>
  <si>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</si>
  <si>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</si>
  <si>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</si>
  <si>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</si>
  <si>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</si>
  <si>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</si>
  <si>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</si>
  <si>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</si>
  <si>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</si>
  <si>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</si>
  <si>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</si>
  <si>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</si>
  <si>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</si>
  <si>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</si>
  <si>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</si>
  <si>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</si>
  <si>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</si>
  <si>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</si>
  <si>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</si>
  <si>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</si>
  <si>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</si>
  <si>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</si>
  <si>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</si>
  <si>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</si>
  <si>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</si>
  <si>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</si>
  <si>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</si>
  <si>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</si>
  <si>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</si>
  <si>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</si>
  <si>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</si>
  <si>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</si>
  <si>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</si>
  <si>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</si>
  <si>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</si>
  <si>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</si>
  <si>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</si>
  <si>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</si>
  <si>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</si>
  <si>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</si>
  <si>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</si>
  <si>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</si>
  <si>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</si>
  <si>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</si>
  <si>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</si>
  <si>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</si>
  <si>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</si>
  <si>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</si>
  <si>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</si>
  <si>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</si>
  <si>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</si>
  <si>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</si>
  <si>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</si>
  <si>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</si>
  <si>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</si>
  <si>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</si>
  <si>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</si>
  <si>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</si>
  <si>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</si>
  <si>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</si>
  <si>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</si>
  <si>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</si>
  <si>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</si>
  <si>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</si>
  <si>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</si>
  <si>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</si>
  <si>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</si>
  <si>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</si>
  <si>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</si>
  <si>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</si>
  <si>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</si>
  <si>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</si>
  <si>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</si>
  <si>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</si>
  <si>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</si>
  <si>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</si>
  <si>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</si>
  <si>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</si>
  <si>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</si>
  <si>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</si>
  <si>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</si>
  <si>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</si>
  <si>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</si>
  <si>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</si>
  <si>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</si>
  <si>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</si>
  <si>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</si>
  <si>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</si>
  <si>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</si>
  <si>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</si>
  <si>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</si>
  <si>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</si>
  <si>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</si>
  <si>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</si>
  <si>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</si>
  <si>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</si>
  <si>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</si>
  <si>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</si>
  <si>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</si>
  <si>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</si>
  <si>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</si>
  <si>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</si>
  <si>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</si>
  <si>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</si>
  <si>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</si>
  <si>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</si>
  <si>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</si>
  <si>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</si>
  <si>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</si>
  <si>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</si>
  <si>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</si>
  <si>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</si>
  <si>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</si>
  <si>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</si>
  <si>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</si>
  <si>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</si>
  <si>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</si>
  <si>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</si>
  <si>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</si>
  <si>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</si>
  <si>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</si>
  <si>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</si>
  <si>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</si>
  <si>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</si>
  <si>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</si>
  <si>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</si>
  <si>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</si>
  <si>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</si>
  <si>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</si>
  <si>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</si>
  <si>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</si>
  <si>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</si>
  <si>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</si>
  <si>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</si>
  <si>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</si>
  <si>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</si>
  <si>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</si>
  <si>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</si>
  <si>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</si>
  <si>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</si>
  <si>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</si>
  <si>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</si>
  <si>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</si>
  <si>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</si>
  <si>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</si>
  <si>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</si>
  <si>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</si>
  <si>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</si>
  <si>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</si>
  <si>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</si>
  <si>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</si>
  <si>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</si>
  <si>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</si>
  <si>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</si>
  <si>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</si>
  <si>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</si>
  <si>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</si>
  <si>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</si>
  <si>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</si>
  <si>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</si>
  <si>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</si>
  <si>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</si>
  <si>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</si>
  <si>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</si>
  <si>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</si>
  <si>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</si>
  <si>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</si>
  <si>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</si>
  <si>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</si>
  <si>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</si>
  <si>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</si>
  <si>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</si>
  <si>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</si>
  <si>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</si>
  <si>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</si>
  <si>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</si>
  <si>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</si>
  <si>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</si>
  <si>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</si>
  <si>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</si>
  <si>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</si>
  <si>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</si>
  <si>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</si>
  <si>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</si>
  <si>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</si>
  <si>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</si>
  <si>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</si>
  <si>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</si>
  <si>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</si>
  <si>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</si>
  <si>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</si>
  <si>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</si>
  <si>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</si>
  <si>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</si>
  <si>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</si>
  <si>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</si>
  <si>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</si>
  <si>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</si>
  <si>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</si>
  <si>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</si>
  <si>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</si>
  <si>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</si>
  <si>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</si>
  <si>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</si>
  <si>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</si>
  <si>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</si>
  <si>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</si>
  <si>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</si>
  <si>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</si>
  <si>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</si>
  <si>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</si>
  <si>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</si>
  <si>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</si>
  <si>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</si>
  <si>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</si>
  <si>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</si>
  <si>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</si>
  <si>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</si>
  <si>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</si>
  <si>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</si>
  <si>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</si>
  <si>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</si>
  <si>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</si>
  <si>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</si>
  <si>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</si>
  <si>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</si>
  <si>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</si>
  <si>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</si>
  <si>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</si>
  <si>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</si>
  <si>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</si>
  <si>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</si>
  <si>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</si>
  <si>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</si>
  <si>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</si>
  <si>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</si>
  <si>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</si>
  <si>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</si>
  <si>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</si>
  <si>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</si>
  <si>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</si>
  <si>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</si>
  <si>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</si>
  <si>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</si>
  <si>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</si>
  <si>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</si>
  <si>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</si>
  <si>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</si>
  <si>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</si>
  <si>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</si>
  <si>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</si>
  <si>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</si>
  <si>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</si>
  <si>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</si>
  <si>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</si>
  <si>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</si>
  <si>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</si>
  <si>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</si>
  <si>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</si>
  <si>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</si>
  <si>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</si>
  <si>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</si>
  <si>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</si>
  <si>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</si>
  <si>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</si>
  <si>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</si>
  <si>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</si>
  <si>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</si>
  <si>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</si>
  <si>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</si>
  <si>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</si>
  <si>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</si>
  <si>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</si>
  <si>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</si>
  <si>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</si>
  <si>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</si>
  <si>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</si>
  <si>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</si>
  <si>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</si>
  <si>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</si>
  <si>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</si>
  <si>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</si>
  <si>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</si>
  <si>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</si>
  <si>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</si>
  <si>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</si>
  <si>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</si>
  <si>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</si>
  <si>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</si>
  <si>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</si>
  <si>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</si>
  <si>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</si>
  <si>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</si>
  <si>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</si>
  <si>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</si>
  <si>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</si>
  <si>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</si>
  <si>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</si>
  <si>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</si>
  <si>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</si>
  <si>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</si>
  <si>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</si>
  <si>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</si>
  <si>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</si>
  <si>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</si>
  <si>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</si>
  <si>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</si>
  <si>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</si>
  <si>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</si>
  <si>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</si>
  <si>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</si>
  <si>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</si>
  <si>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</si>
  <si>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</si>
  <si>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</si>
  <si>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</si>
  <si>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</si>
  <si>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</si>
  <si>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</si>
  <si>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</si>
  <si>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</si>
  <si>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</si>
  <si>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</si>
  <si>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</si>
  <si>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</si>
  <si>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</si>
  <si>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</si>
  <si>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</si>
  <si>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</si>
  <si>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</si>
  <si>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</si>
  <si>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</si>
  <si>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</si>
  <si>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</si>
  <si>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</si>
  <si>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</si>
  <si>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</si>
  <si>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</si>
  <si>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</si>
  <si>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</si>
  <si>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</si>
  <si>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</si>
  <si>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</si>
  <si>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</si>
  <si>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</si>
  <si>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</si>
  <si>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</si>
  <si>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</si>
  <si>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</si>
  <si>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</si>
  <si>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</si>
  <si>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</si>
  <si>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</si>
  <si>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</si>
  <si>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</si>
  <si>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</si>
  <si>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</si>
  <si>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</si>
  <si>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</si>
  <si>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</si>
  <si>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</si>
  <si>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</si>
  <si>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</si>
  <si>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</si>
  <si>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</si>
  <si>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</si>
  <si>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</si>
  <si>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</si>
  <si>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</si>
  <si>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</si>
  <si>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</si>
  <si>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</si>
  <si>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</si>
  <si>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</si>
  <si>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</si>
  <si>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</si>
  <si>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</si>
  <si>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</si>
  <si>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</si>
  <si>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</si>
  <si>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</si>
  <si>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</si>
  <si>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</si>
  <si>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</si>
  <si>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</si>
  <si>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</si>
  <si>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</si>
  <si>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</si>
  <si>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</si>
  <si>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</si>
  <si>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</si>
  <si>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</si>
  <si>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</si>
  <si>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</si>
  <si>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</si>
  <si>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</si>
  <si>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</si>
  <si>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</si>
  <si>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</si>
  <si>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</si>
  <si>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</si>
  <si>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</si>
  <si>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</si>
  <si>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</si>
  <si>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</si>
  <si>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</si>
  <si>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</si>
  <si>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</si>
  <si>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</si>
  <si>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</si>
  <si>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</si>
  <si>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</si>
  <si>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</si>
  <si>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</si>
  <si>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</si>
  <si>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</si>
  <si>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</si>
  <si>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</si>
  <si>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</si>
  <si>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</si>
  <si>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</si>
  <si>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</si>
  <si>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</si>
  <si>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</si>
  <si>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</si>
  <si>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</si>
  <si>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</si>
  <si>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</si>
  <si>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</si>
  <si>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</si>
  <si>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</si>
  <si>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</si>
  <si>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</si>
  <si>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</si>
  <si>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</si>
  <si>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</si>
  <si>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</si>
  <si>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</si>
  <si>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</si>
  <si>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</si>
  <si>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</si>
  <si>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</si>
  <si>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</si>
  <si>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</si>
  <si>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</si>
  <si>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</si>
  <si>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</si>
  <si>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</si>
  <si>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</si>
  <si>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</si>
  <si>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</si>
  <si>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</si>
  <si>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</si>
  <si>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</si>
  <si>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</si>
  <si>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</si>
  <si>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</si>
  <si>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</si>
  <si>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</si>
  <si>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</si>
  <si>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</si>
  <si>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</si>
  <si>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</si>
  <si>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</si>
  <si>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</si>
  <si>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</si>
  <si>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</si>
  <si>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</si>
  <si>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</si>
  <si>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</si>
  <si>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</si>
  <si>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</si>
  <si>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</si>
  <si>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</si>
  <si>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</si>
  <si>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</si>
  <si>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</si>
  <si>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</si>
  <si>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</si>
  <si>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</si>
  <si>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</si>
  <si>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</si>
  <si>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</si>
  <si>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</si>
  <si>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</si>
  <si>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</si>
  <si>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</si>
  <si>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</si>
  <si>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</si>
  <si>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</si>
  <si>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</si>
  <si>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</si>
  <si>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</si>
  <si>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</si>
  <si>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</si>
  <si>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</si>
  <si>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</si>
  <si>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</si>
  <si>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</si>
  <si>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</si>
  <si>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</si>
  <si>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</si>
  <si>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</si>
  <si>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</si>
  <si>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</si>
  <si>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</si>
  <si>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</si>
  <si>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</si>
  <si>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</si>
  <si>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</si>
  <si>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</si>
  <si>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</si>
  <si>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</si>
  <si>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</si>
  <si>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</si>
  <si>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</si>
  <si>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</si>
  <si>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</si>
  <si>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</si>
  <si>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</si>
  <si>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</si>
  <si>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</si>
  <si>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</si>
  <si>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</si>
  <si>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</si>
  <si>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</si>
  <si>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</si>
  <si>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</si>
  <si>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</si>
  <si>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</si>
  <si>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</si>
  <si>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</si>
  <si>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</si>
  <si>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</si>
  <si>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</si>
  <si>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</si>
  <si>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</si>
  <si>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</si>
  <si>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</si>
  <si>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</si>
  <si>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</si>
  <si>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</si>
  <si>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</si>
  <si>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</si>
  <si>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</si>
  <si>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</si>
  <si>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</si>
  <si>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</si>
  <si>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</si>
  <si>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</si>
  <si>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</si>
  <si>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</si>
  <si>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</si>
  <si>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</si>
  <si>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</si>
  <si>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</si>
  <si>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</si>
  <si>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</si>
  <si>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</si>
  <si>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</si>
  <si>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</si>
  <si>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</si>
  <si>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</si>
  <si>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</si>
  <si>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</si>
  <si>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</si>
  <si>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</si>
  <si>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</si>
  <si>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</si>
  <si>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</si>
  <si>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</si>
  <si>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</si>
  <si>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</si>
  <si>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</si>
  <si>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</si>
  <si>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</si>
  <si>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</si>
  <si>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</si>
  <si>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</si>
  <si>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</si>
  <si>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</si>
  <si>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</si>
  <si>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</si>
  <si>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</si>
  <si>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</si>
  <si>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</si>
  <si>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</si>
  <si>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</si>
  <si>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</si>
  <si>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</si>
  <si>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</si>
  <si>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</si>
  <si>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</si>
  <si>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</si>
  <si>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</si>
  <si>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</si>
  <si>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</si>
  <si>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</si>
  <si>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</si>
  <si>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</si>
  <si>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</si>
  <si>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</si>
  <si>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</si>
  <si>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</si>
  <si>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</si>
  <si>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</si>
  <si>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</si>
  <si>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</si>
  <si>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</si>
  <si>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</si>
  <si>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</si>
  <si>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</si>
  <si>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</si>
  <si>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</si>
  <si>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</si>
  <si>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</si>
  <si>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</si>
  <si>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</si>
  <si>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</si>
  <si>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</si>
  <si>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</si>
  <si>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</si>
  <si>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</si>
  <si>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</si>
  <si>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</si>
  <si>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</si>
  <si>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</si>
  <si>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</si>
  <si>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</si>
  <si>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</si>
  <si>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</si>
  <si>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</si>
  <si>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</si>
  <si>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</si>
  <si>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</si>
  <si>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</si>
  <si>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</si>
  <si>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</si>
  <si>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</si>
  <si>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</si>
  <si>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</si>
  <si>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</si>
  <si>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</si>
  <si>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</si>
  <si>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</si>
  <si>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</si>
  <si>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</si>
  <si>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</si>
  <si>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</si>
  <si>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</si>
  <si>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</si>
  <si>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</si>
  <si>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</si>
  <si>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</si>
  <si>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</si>
  <si>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</si>
  <si>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</si>
  <si>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</si>
  <si>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</si>
  <si>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</si>
  <si>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</si>
  <si>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</si>
  <si>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</si>
  <si>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</si>
  <si>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</si>
  <si>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</si>
  <si>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</si>
  <si>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</si>
  <si>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</si>
  <si>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</si>
  <si>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</si>
  <si>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</si>
  <si>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</si>
  <si>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</si>
  <si>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</si>
  <si>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</si>
  <si>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</si>
  <si>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</si>
  <si>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</si>
  <si>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</si>
  <si>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</si>
  <si>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</si>
  <si>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</si>
  <si>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</si>
  <si>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</si>
  <si>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</si>
  <si>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</si>
  <si>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</si>
  <si>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</si>
  <si>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</si>
  <si>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</si>
  <si>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</si>
  <si>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</si>
  <si>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</si>
  <si>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</si>
  <si>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</si>
  <si>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</si>
  <si>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</si>
  <si>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</si>
  <si>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</si>
  <si>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</si>
  <si>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</si>
  <si>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</si>
  <si>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</si>
  <si>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</si>
  <si>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</si>
  <si>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</si>
  <si>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</si>
  <si>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</si>
  <si>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</si>
  <si>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</si>
  <si>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</si>
  <si>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</si>
  <si>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</si>
  <si>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</si>
  <si>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</si>
  <si>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</si>
  <si>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</si>
  <si>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</si>
  <si>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</si>
  <si>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</si>
  <si>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</si>
  <si>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</si>
  <si>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</si>
  <si>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</si>
  <si>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</si>
  <si>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</si>
  <si>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</si>
  <si>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</si>
  <si>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</si>
  <si>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</si>
  <si>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</si>
  <si>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</si>
  <si>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</si>
  <si>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</si>
  <si>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</si>
  <si>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</si>
  <si>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</si>
  <si>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</si>
  <si>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</si>
  <si>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</si>
  <si>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</si>
  <si>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</si>
  <si>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</si>
  <si>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</si>
  <si>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</si>
  <si>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</si>
  <si>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</si>
  <si>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</si>
  <si>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</si>
  <si>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</si>
  <si>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</si>
  <si>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</si>
  <si>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</si>
  <si>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</si>
  <si>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</si>
  <si>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</si>
  <si>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</si>
  <si>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</si>
  <si>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</si>
  <si>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</si>
  <si>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</si>
  <si>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</si>
  <si>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</si>
  <si>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</si>
  <si>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</si>
  <si>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</si>
  <si>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</si>
  <si>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</si>
  <si>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</si>
  <si>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</si>
  <si>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</si>
  <si>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</si>
  <si>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</si>
  <si>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</si>
  <si>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</si>
  <si>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</si>
  <si>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</si>
  <si>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</si>
  <si>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</si>
  <si>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</si>
  <si>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</si>
  <si>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</si>
  <si>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</si>
  <si>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</si>
  <si>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</si>
  <si>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</si>
  <si>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</si>
  <si>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</si>
  <si>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</si>
  <si>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</si>
  <si>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</si>
  <si>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</si>
  <si>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</si>
  <si>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</si>
  <si>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</si>
  <si>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</si>
  <si>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</si>
  <si>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</si>
  <si>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</si>
  <si>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</si>
  <si>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</si>
  <si>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</si>
  <si>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</si>
  <si>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</si>
  <si>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</si>
  <si>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</si>
  <si>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</si>
  <si>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</si>
  <si>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</si>
  <si>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</si>
  <si>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</si>
  <si>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</si>
  <si>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</si>
  <si>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</si>
  <si>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</si>
  <si>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</si>
  <si>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</si>
  <si>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</si>
  <si>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</si>
  <si>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</si>
  <si>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</si>
  <si>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</si>
  <si>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</si>
  <si>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</si>
  <si>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</si>
  <si>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</si>
  <si>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</si>
  <si>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</si>
  <si>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</si>
  <si>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</si>
  <si>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</si>
  <si>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</si>
  <si>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</si>
  <si>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</si>
  <si>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</si>
  <si>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</si>
  <si>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</si>
  <si>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</si>
  <si>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</si>
  <si>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</si>
  <si>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</si>
  <si>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</si>
  <si>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</si>
  <si>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</si>
  <si>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</si>
  <si>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</si>
  <si>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</si>
  <si>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</si>
  <si>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</si>
  <si>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</si>
  <si>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</si>
  <si>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</si>
  <si>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</si>
  <si>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</si>
  <si>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</si>
  <si>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</si>
  <si>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</si>
  <si>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</si>
  <si>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</si>
  <si>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</si>
  <si>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</si>
  <si>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</si>
  <si>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</si>
  <si>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</si>
  <si>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</si>
  <si>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</si>
  <si>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</si>
  <si>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</si>
  <si>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</si>
  <si>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</si>
  <si>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</si>
  <si>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</si>
  <si>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</si>
  <si>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</si>
  <si>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</si>
  <si>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</si>
  <si>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</si>
  <si>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</si>
  <si>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</si>
  <si>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</si>
  <si>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</si>
  <si>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</si>
  <si>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</si>
  <si>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</si>
  <si>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</si>
  <si>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</si>
  <si>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</si>
  <si>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</si>
  <si>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</si>
  <si>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</si>
  <si>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</si>
  <si>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</si>
  <si>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</si>
  <si>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</si>
  <si>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</si>
  <si>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</si>
  <si>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</si>
  <si>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</si>
  <si>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</si>
  <si>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</si>
  <si>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</si>
  <si>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</si>
  <si>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</si>
  <si>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</si>
  <si>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</si>
  <si>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</si>
  <si>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</si>
  <si>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</si>
  <si>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</si>
  <si>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</si>
  <si>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</si>
  <si>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</si>
  <si>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</si>
  <si>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</si>
  <si>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</si>
  <si>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</si>
  <si>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</si>
  <si>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</si>
  <si>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</si>
  <si>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</si>
  <si>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</si>
  <si>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</si>
  <si>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</si>
  <si>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</si>
  <si>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</si>
  <si>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</si>
  <si>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</si>
  <si>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</si>
  <si>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</si>
  <si>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</si>
  <si>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</si>
  <si>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</si>
  <si>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</si>
  <si>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</si>
  <si>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</si>
  <si>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</si>
  <si>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</si>
  <si>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</si>
  <si>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</si>
  <si>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</si>
  <si>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</si>
  <si>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</si>
  <si>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</si>
  <si>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</si>
  <si>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</si>
  <si>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</si>
  <si>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</si>
  <si>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</si>
  <si>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</si>
  <si>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</si>
  <si>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</si>
  <si>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</si>
  <si>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</si>
  <si>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</si>
  <si>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</si>
  <si>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</si>
  <si>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</si>
  <si>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</si>
  <si>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</si>
  <si>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</si>
  <si>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</si>
  <si>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</si>
  <si>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</si>
  <si>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</si>
  <si>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</si>
  <si>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</si>
  <si>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</si>
  <si>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</si>
  <si>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</si>
  <si>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</si>
  <si>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</si>
  <si>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</si>
  <si>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</si>
  <si>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</si>
  <si>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</si>
  <si>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</si>
  <si>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</si>
  <si>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</si>
  <si>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</si>
  <si>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</si>
  <si>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</si>
  <si>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</si>
  <si>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</si>
  <si>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</si>
  <si>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</si>
  <si>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</si>
  <si>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</si>
  <si>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</si>
  <si>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</si>
  <si>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</si>
  <si>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</si>
  <si>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</si>
  <si>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</si>
  <si>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</si>
  <si>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</si>
  <si>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</si>
  <si>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</si>
  <si>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</si>
  <si>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</si>
  <si>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</si>
  <si>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</si>
  <si>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</si>
  <si>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</si>
  <si>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</si>
  <si>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</si>
  <si>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</si>
  <si>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</si>
  <si>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</si>
  <si>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</si>
  <si>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</si>
  <si>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</si>
  <si>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</si>
  <si>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</si>
  <si>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</si>
  <si>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</si>
  <si>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</si>
  <si>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</si>
  <si>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</si>
  <si>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</si>
  <si>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</si>
  <si>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</si>
  <si>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</si>
  <si>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</si>
  <si>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</si>
  <si>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</si>
  <si>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</si>
  <si>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</si>
  <si>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</si>
  <si>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</si>
  <si>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</si>
  <si>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</si>
  <si>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</si>
  <si>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</si>
  <si>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</si>
  <si>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</si>
  <si>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</si>
  <si>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</si>
  <si>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</si>
  <si>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</si>
  <si>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</si>
  <si>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</si>
  <si>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</si>
  <si>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</si>
  <si>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</si>
  <si>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</si>
  <si>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</si>
  <si>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</si>
  <si>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</si>
  <si>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</si>
  <si>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</si>
  <si>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</si>
  <si>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</si>
  <si>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</si>
  <si>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</si>
  <si>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</si>
  <si>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</si>
  <si>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</si>
  <si>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</si>
  <si>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</si>
  <si>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</si>
  <si>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</si>
  <si>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</si>
  <si>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</si>
  <si>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</si>
  <si>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</si>
  <si>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</si>
  <si>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</si>
  <si>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</si>
  <si>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</si>
  <si>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</si>
  <si>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</si>
  <si>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</si>
  <si>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</si>
  <si>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</si>
  <si>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</si>
  <si>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</si>
  <si>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</si>
  <si>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</si>
  <si>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</si>
  <si>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</si>
  <si>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</si>
  <si>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</si>
  <si>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</si>
  <si>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</si>
  <si>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</si>
  <si>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</si>
  <si>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</si>
  <si>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</si>
  <si>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</si>
  <si>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</si>
  <si>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</si>
  <si>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</si>
  <si>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</si>
  <si>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</si>
  <si>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</si>
  <si>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</si>
  <si>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</si>
  <si>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</si>
  <si>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</si>
  <si>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</si>
  <si>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</si>
  <si>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</si>
  <si>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</si>
  <si>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</si>
  <si>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</si>
  <si>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</si>
  <si>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</si>
  <si>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</si>
  <si>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</si>
  <si>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</si>
  <si>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</si>
  <si>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</si>
  <si>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</si>
  <si>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</si>
  <si>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</si>
  <si>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</si>
  <si>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</si>
  <si>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</si>
  <si>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</si>
  <si>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</si>
  <si>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</si>
  <si>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</si>
  <si>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</si>
  <si>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</si>
  <si>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</si>
  <si>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</si>
  <si>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</si>
  <si>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</si>
  <si>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</si>
  <si>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</si>
  <si>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</si>
  <si>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</si>
  <si>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</si>
  <si>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</si>
  <si>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</si>
  <si>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</si>
  <si>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</si>
  <si>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</si>
  <si>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</si>
  <si>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</si>
  <si>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</si>
  <si>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</si>
  <si>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</si>
  <si>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</si>
  <si>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</si>
  <si>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</si>
  <si>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</si>
  <si>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</si>
  <si>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</si>
  <si>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</si>
  <si>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</si>
  <si>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</si>
  <si>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</si>
  <si>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</si>
  <si>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</si>
  <si>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</si>
  <si>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</si>
  <si>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</si>
  <si>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</si>
  <si>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</si>
  <si>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</si>
  <si>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</si>
  <si>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</si>
  <si>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</si>
  <si>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</si>
  <si>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</si>
  <si>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</si>
  <si>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</si>
  <si>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</si>
  <si>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</si>
  <si>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</si>
  <si>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</si>
  <si>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</si>
  <si>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</si>
  <si>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</si>
  <si>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</si>
  <si>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</si>
  <si>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</si>
  <si>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</si>
  <si>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</si>
  <si>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</si>
  <si>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</si>
  <si>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</si>
  <si>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</si>
  <si>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</si>
  <si>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</si>
  <si>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</si>
  <si>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</si>
  <si>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</si>
  <si>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</si>
  <si>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</si>
  <si>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</si>
  <si>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</si>
  <si>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</si>
  <si>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</si>
  <si>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</si>
  <si>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</si>
  <si>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</si>
  <si>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</si>
  <si>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</si>
  <si>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</si>
  <si>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</si>
  <si>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</si>
  <si>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</si>
  <si>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</si>
  <si>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</si>
  <si>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</si>
  <si>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</si>
  <si>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</si>
  <si>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</si>
  <si>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</si>
  <si>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</si>
  <si>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</si>
  <si>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</si>
  <si>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</si>
  <si>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</si>
  <si>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</si>
  <si>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</si>
  <si>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</si>
  <si>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</si>
  <si>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</si>
  <si>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</si>
  <si>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</si>
  <si>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</si>
  <si>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</si>
  <si>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</si>
  <si>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</si>
  <si>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</si>
  <si>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</si>
  <si>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</si>
  <si>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</si>
  <si>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</si>
  <si>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</si>
  <si>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</si>
  <si>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</si>
  <si>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</si>
  <si>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</si>
  <si>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</si>
  <si>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</si>
  <si>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</si>
  <si>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</si>
  <si>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</si>
  <si>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</si>
  <si>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</si>
  <si>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</si>
  <si>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</si>
  <si>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</si>
  <si>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</si>
  <si>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</si>
  <si>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</si>
  <si>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</si>
  <si>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</si>
  <si>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</si>
  <si>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</si>
  <si>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</si>
  <si>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</si>
  <si>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</si>
  <si>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</si>
  <si>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</si>
  <si>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</si>
  <si>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</si>
  <si>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</si>
  <si>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</si>
  <si>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</si>
  <si>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</si>
  <si>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</si>
  <si>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</si>
  <si>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</si>
  <si>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</si>
  <si>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</si>
  <si>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</si>
  <si>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</si>
  <si>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</si>
  <si>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</si>
  <si>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</si>
  <si>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</si>
  <si>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</si>
  <si>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</si>
  <si>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</si>
  <si>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</si>
  <si>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</si>
  <si>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</si>
  <si>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</si>
  <si>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</si>
  <si>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</si>
  <si>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</si>
  <si>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</si>
  <si>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</si>
  <si>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</si>
  <si>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</si>
  <si>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</si>
  <si>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</si>
  <si>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</si>
  <si>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</si>
  <si>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</si>
  <si>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</si>
  <si>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</si>
  <si>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</si>
  <si>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</si>
  <si>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</si>
  <si>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</si>
  <si>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</si>
  <si>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</si>
  <si>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</si>
  <si>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</si>
  <si>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</si>
  <si>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</si>
  <si>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</si>
  <si>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</si>
  <si>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</si>
  <si>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</si>
  <si>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</si>
  <si>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</si>
  <si>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</si>
  <si>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</si>
  <si>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</si>
  <si>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</si>
  <si>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</si>
  <si>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</si>
  <si>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</si>
  <si>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</si>
  <si>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</si>
  <si>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</si>
  <si>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</si>
  <si>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</si>
  <si>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</si>
  <si>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</si>
  <si>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</si>
  <si>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</si>
  <si>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</si>
  <si>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</si>
  <si>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</si>
  <si>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</si>
  <si>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</si>
  <si>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</si>
  <si>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</si>
  <si>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</si>
  <si>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</si>
  <si>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</si>
  <si>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</si>
  <si>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</si>
  <si>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</si>
  <si>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</si>
  <si>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</si>
  <si>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</si>
  <si>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</si>
  <si>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</si>
  <si>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</si>
  <si>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</si>
  <si>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</si>
  <si>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</si>
  <si>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</si>
  <si>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</si>
  <si>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</si>
  <si>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</si>
  <si>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</si>
  <si>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</si>
  <si>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</si>
  <si>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</si>
  <si>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</si>
  <si>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</si>
  <si>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</si>
  <si>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</si>
  <si>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</si>
  <si>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</si>
  <si>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</si>
  <si>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</si>
  <si>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</si>
  <si>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</si>
  <si>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</si>
  <si>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</si>
  <si>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</si>
  <si>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</si>
  <si>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</si>
  <si>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</si>
  <si>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</si>
  <si>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</si>
  <si>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</si>
  <si>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</si>
  <si>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</si>
  <si>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</si>
  <si>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</si>
  <si>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</si>
  <si>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</si>
  <si>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</si>
  <si>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</si>
  <si>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</si>
  <si>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</si>
  <si>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</si>
  <si>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</si>
  <si>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</si>
  <si>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</si>
  <si>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</si>
  <si>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</si>
  <si>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</si>
  <si>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</si>
  <si>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</si>
  <si>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</si>
  <si>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</si>
  <si>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</si>
  <si>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</si>
  <si>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</si>
  <si>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</si>
  <si>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</si>
  <si>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</si>
  <si>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</si>
  <si>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</si>
  <si>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</si>
  <si>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</si>
  <si>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</si>
  <si>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</si>
  <si>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</si>
  <si>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</si>
  <si>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</si>
  <si>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</si>
  <si>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</si>
  <si>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</si>
  <si>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</si>
  <si>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</si>
  <si>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</si>
  <si>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</si>
  <si>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</si>
  <si>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</si>
  <si>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</si>
  <si>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</si>
  <si>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</si>
  <si>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</si>
  <si>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</si>
  <si>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</si>
  <si>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</si>
  <si>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</si>
  <si>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</si>
  <si>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</si>
  <si>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</si>
  <si>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</si>
  <si>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</si>
  <si>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</si>
  <si>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</si>
  <si>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</si>
  <si>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</si>
  <si>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</si>
  <si>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</si>
  <si>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</si>
  <si>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</si>
  <si>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</si>
  <si>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</si>
  <si>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</si>
  <si>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</si>
  <si>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</si>
  <si>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</si>
  <si>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</si>
  <si>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</si>
  <si>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</si>
  <si>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</si>
  <si>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</si>
  <si>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</si>
  <si>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</si>
  <si>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</si>
  <si>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</si>
  <si>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</si>
  <si>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</si>
  <si>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</si>
  <si>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</si>
  <si>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</si>
  <si>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</si>
  <si>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</si>
  <si>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</si>
  <si>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</si>
  <si>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</si>
  <si>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</si>
  <si>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</si>
  <si>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</si>
  <si>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</si>
  <si>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</si>
  <si>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</si>
  <si>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</si>
  <si>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</si>
  <si>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</si>
  <si>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</si>
  <si>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</si>
  <si>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</si>
  <si>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</si>
  <si>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</si>
  <si>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</si>
  <si>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</si>
  <si>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</si>
  <si>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</si>
  <si>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</si>
  <si>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</si>
  <si>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</si>
  <si>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</si>
  <si>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</si>
  <si>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</si>
  <si>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</si>
  <si>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</si>
  <si>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</si>
  <si>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</si>
  <si>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</si>
  <si>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</si>
  <si>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</si>
  <si>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</si>
  <si>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</si>
  <si>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</si>
  <si>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</si>
  <si>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</si>
  <si>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</si>
  <si>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</si>
  <si>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</si>
  <si>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</si>
  <si>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</si>
  <si>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</si>
  <si>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</si>
  <si>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</si>
  <si>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</si>
  <si>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</si>
  <si>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</si>
  <si>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</si>
  <si>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</si>
  <si>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</si>
  <si>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</si>
  <si>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</si>
  <si>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</si>
  <si>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</si>
  <si>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</si>
  <si>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</si>
  <si>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</si>
  <si>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</si>
  <si>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</si>
  <si>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</si>
  <si>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</si>
  <si>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</si>
  <si>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</si>
  <si>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</si>
  <si>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</si>
  <si>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</si>
  <si>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</si>
  <si>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</si>
  <si>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</si>
  <si>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</si>
  <si>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</si>
  <si>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</si>
  <si>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</si>
  <si>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</si>
  <si>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</si>
  <si>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</si>
  <si>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</si>
  <si>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</si>
  <si>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</si>
  <si>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</si>
  <si>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</si>
  <si>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</si>
  <si>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</si>
  <si>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</si>
  <si>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</si>
  <si>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</si>
  <si>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</si>
  <si>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</si>
  <si>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</si>
  <si>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</si>
  <si>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</si>
  <si>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</si>
  <si>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</si>
  <si>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</si>
  <si>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</si>
  <si>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</si>
  <si>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</si>
  <si>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</si>
  <si>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</si>
  <si>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</si>
  <si>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</si>
  <si>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</si>
  <si>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</si>
  <si>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</si>
  <si>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</si>
  <si>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</si>
  <si>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</si>
  <si>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</si>
  <si>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</si>
  <si>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</si>
  <si>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</si>
  <si>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</si>
  <si>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</si>
  <si>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</si>
  <si>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</si>
  <si>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</si>
  <si>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</si>
  <si>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</si>
  <si>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</si>
  <si>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</si>
  <si>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</si>
  <si>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</si>
  <si>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</si>
  <si>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</si>
  <si>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</si>
  <si>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</si>
  <si>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</si>
  <si>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</si>
  <si>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</si>
  <si>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</si>
  <si>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</si>
  <si>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</si>
  <si>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</si>
  <si>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</si>
  <si>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</si>
  <si>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</si>
  <si>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</si>
  <si>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</si>
  <si>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</si>
  <si>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</si>
  <si>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</si>
  <si>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</si>
  <si>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</si>
  <si>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</si>
  <si>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</si>
  <si>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</si>
  <si>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</si>
  <si>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</si>
  <si>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</si>
  <si>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</si>
  <si>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</si>
  <si>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</si>
  <si>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</si>
  <si>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</si>
  <si>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</si>
  <si>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</si>
  <si>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</si>
  <si>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</si>
  <si>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</si>
  <si>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</si>
  <si>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</si>
  <si>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</si>
  <si>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</si>
  <si>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</si>
  <si>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</si>
  <si>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</si>
  <si>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</si>
  <si>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</si>
  <si>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</si>
  <si>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</si>
  <si>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</si>
  <si>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</si>
  <si>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</si>
  <si>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</si>
  <si>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</si>
  <si>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</si>
  <si>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</si>
  <si>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</si>
  <si>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</si>
  <si>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</si>
  <si>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</si>
  <si>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</si>
  <si>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</si>
  <si>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</si>
  <si>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</si>
  <si>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</si>
  <si>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</si>
  <si>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</si>
  <si>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</si>
  <si>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</si>
  <si>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</si>
  <si>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</si>
  <si>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</si>
  <si>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</si>
  <si>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</si>
  <si>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</si>
  <si>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</si>
  <si>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</si>
  <si>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</si>
  <si>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</si>
  <si>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</si>
  <si>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</si>
  <si>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</si>
  <si>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</si>
  <si>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</si>
  <si>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</si>
  <si>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</si>
  <si>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</si>
  <si>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</si>
  <si>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</si>
  <si>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</si>
  <si>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</si>
  <si>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</si>
  <si>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</si>
  <si>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</si>
  <si>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</si>
  <si>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</si>
  <si>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</si>
  <si>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</si>
  <si>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</si>
  <si>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</si>
  <si>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</si>
  <si>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</si>
  <si>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</si>
  <si>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</si>
  <si>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</si>
  <si>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</si>
  <si>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</si>
  <si>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</si>
  <si>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</si>
  <si>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</si>
  <si>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</si>
  <si>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</si>
  <si>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</si>
  <si>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</si>
  <si>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</si>
  <si>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</si>
  <si>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</si>
  <si>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</si>
  <si>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</si>
  <si>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</si>
  <si>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</si>
  <si>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</si>
  <si>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</si>
  <si>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</si>
  <si>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</si>
  <si>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</si>
  <si>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</si>
  <si>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</si>
  <si>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</si>
  <si>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</si>
  <si>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</si>
  <si>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</si>
  <si>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</si>
  <si>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</si>
  <si>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</si>
  <si>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</si>
  <si>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</si>
  <si>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</si>
  <si>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</si>
  <si>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</si>
  <si>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</si>
  <si>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</si>
  <si>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</si>
  <si>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</si>
  <si>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</si>
  <si>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</si>
  <si>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</si>
  <si>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</si>
  <si>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</si>
  <si>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</si>
  <si>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</si>
  <si>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</si>
  <si>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</si>
  <si>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</si>
  <si>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</si>
  <si>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</si>
  <si>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</si>
  <si>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</si>
  <si>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</si>
  <si>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</si>
  <si>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</si>
  <si>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</si>
  <si>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</si>
  <si>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</si>
  <si>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</si>
  <si>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</si>
  <si>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</si>
  <si>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</si>
  <si>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</si>
  <si>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</si>
  <si>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</si>
  <si>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</si>
  <si>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</si>
  <si>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</si>
  <si>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</si>
  <si>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</si>
  <si>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</si>
  <si>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</si>
  <si>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</si>
  <si>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</si>
  <si>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</si>
  <si>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</si>
  <si>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</si>
  <si>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</si>
  <si>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</si>
  <si>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</si>
  <si>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</si>
  <si>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</si>
  <si>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</si>
  <si>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</si>
  <si>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</si>
  <si>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</si>
  <si>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</si>
  <si>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</si>
  <si>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</si>
  <si>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</si>
  <si>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</si>
  <si>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</si>
  <si>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</si>
  <si>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</si>
  <si>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</si>
  <si>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</si>
  <si>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</si>
  <si>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</si>
  <si>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</si>
  <si>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</si>
  <si>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</si>
  <si>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</si>
  <si>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</si>
  <si>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</si>
  <si>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</si>
  <si>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</si>
  <si>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</si>
  <si>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</si>
  <si>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</si>
  <si>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</si>
  <si>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</si>
  <si>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</si>
  <si>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</si>
  <si>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</si>
  <si>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</si>
  <si>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</si>
  <si>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</si>
  <si>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</si>
  <si>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</si>
  <si>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</si>
  <si>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</si>
  <si>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</si>
  <si>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</si>
  <si>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</si>
  <si>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</si>
  <si>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</si>
  <si>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</si>
  <si>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</si>
  <si>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</si>
  <si>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</si>
  <si>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</si>
  <si>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</si>
  <si>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</si>
  <si>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</si>
  <si>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</si>
  <si>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</si>
  <si>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</si>
  <si>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</si>
  <si>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</si>
  <si>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</si>
  <si>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</si>
  <si>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</si>
  <si>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</si>
  <si>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</si>
  <si>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</si>
  <si>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</si>
  <si>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</si>
  <si>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</si>
  <si>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</si>
  <si>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</si>
  <si>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</si>
  <si>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</si>
  <si>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</si>
  <si>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</si>
  <si>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</si>
  <si>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</si>
  <si>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</si>
  <si>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</si>
  <si>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</si>
  <si>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</si>
  <si>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</si>
  <si>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</si>
  <si>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</si>
  <si>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</si>
  <si>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</si>
  <si>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</si>
  <si>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</si>
  <si>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</si>
  <si>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</si>
  <si>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</si>
  <si>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</si>
  <si>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</si>
  <si>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</si>
  <si>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</si>
  <si>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</si>
  <si>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</si>
  <si>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</si>
  <si>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</si>
  <si>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</si>
  <si>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</si>
  <si>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</si>
  <si>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</si>
  <si>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</si>
  <si>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</si>
  <si>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</si>
  <si>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</si>
  <si>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</si>
  <si>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</si>
  <si>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</si>
  <si>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</si>
  <si>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</si>
  <si>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</si>
  <si>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</si>
  <si>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</si>
  <si>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</si>
  <si>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</si>
  <si>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</si>
  <si>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</si>
  <si>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</si>
  <si>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</si>
  <si>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</si>
  <si>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</si>
  <si>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</si>
  <si>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</si>
  <si>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</si>
  <si>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</si>
  <si>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</si>
  <si>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</si>
  <si>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</si>
  <si>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</si>
  <si>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</si>
  <si>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</si>
  <si>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</si>
  <si>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</si>
  <si>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</si>
  <si>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</si>
  <si>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</si>
  <si>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</si>
  <si>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</si>
  <si>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</si>
  <si>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</si>
  <si>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</si>
  <si>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</si>
  <si>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</si>
  <si>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</si>
  <si>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</si>
  <si>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</si>
  <si>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</si>
  <si>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</si>
  <si>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</si>
  <si>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</si>
  <si>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</si>
  <si>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</si>
  <si>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</si>
  <si>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</si>
  <si>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</si>
  <si>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</si>
  <si>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</si>
  <si>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</si>
  <si>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</si>
  <si>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</si>
  <si>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</si>
  <si>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</si>
  <si>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</si>
  <si>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</si>
  <si>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</si>
  <si>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</si>
  <si>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</si>
  <si>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</si>
  <si>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</si>
  <si>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</si>
  <si>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</si>
  <si>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</si>
  <si>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</si>
  <si>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</si>
  <si>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</si>
  <si>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</si>
  <si>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</si>
  <si>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</si>
  <si>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</si>
  <si>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</si>
  <si>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</si>
  <si>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</si>
  <si>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</si>
  <si>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</si>
  <si>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</si>
  <si>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</si>
  <si>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</si>
  <si>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</si>
  <si>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</si>
  <si>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</si>
  <si>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</si>
  <si>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</si>
  <si>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</si>
  <si>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</si>
  <si>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</si>
  <si>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</si>
  <si>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</si>
  <si>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</si>
  <si>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</si>
  <si>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</si>
  <si>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</si>
  <si>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</si>
  <si>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</si>
  <si>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</si>
  <si>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</si>
  <si>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</si>
  <si>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</si>
  <si>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</si>
  <si>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</si>
  <si>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</si>
  <si>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</si>
  <si>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</si>
  <si>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</si>
  <si>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</si>
  <si>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</si>
  <si>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</si>
  <si>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</si>
  <si>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</si>
  <si>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</si>
  <si>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</si>
  <si>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</si>
  <si>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</si>
  <si>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</si>
  <si>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</si>
  <si>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</si>
  <si>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</si>
  <si>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</si>
  <si>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</si>
  <si>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</si>
  <si>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</si>
  <si>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</si>
  <si>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</si>
  <si>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</si>
  <si>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</si>
  <si>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</si>
  <si>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</si>
  <si>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</si>
  <si>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</si>
  <si>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</si>
  <si>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</si>
  <si>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</si>
  <si>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</si>
  <si>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</si>
  <si>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</si>
  <si>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</si>
  <si>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</si>
  <si>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</si>
  <si>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</si>
  <si>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</si>
  <si>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</si>
  <si>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</si>
  <si>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</si>
  <si>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</si>
  <si>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</si>
  <si>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</si>
  <si>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</si>
  <si>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</si>
  <si>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</si>
  <si>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</si>
  <si>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</si>
  <si>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</si>
  <si>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</si>
  <si>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</si>
  <si>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</si>
  <si>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</si>
  <si>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</si>
  <si>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</si>
  <si>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</si>
  <si>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</si>
  <si>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</si>
  <si>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</si>
  <si>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</si>
  <si>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</si>
  <si>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</si>
  <si>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</si>
  <si>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</si>
  <si>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</si>
  <si>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</si>
  <si>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</si>
  <si>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</si>
  <si>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</si>
  <si>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</si>
  <si>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</si>
  <si>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</si>
  <si>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</si>
  <si>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</si>
  <si>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</si>
  <si>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</si>
  <si>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</si>
  <si>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</si>
  <si>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</si>
  <si>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</si>
  <si>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</si>
  <si>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</si>
  <si>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</si>
  <si>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</si>
  <si>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</si>
  <si>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</si>
  <si>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</si>
  <si>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</si>
  <si>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</si>
  <si>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</si>
  <si>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</si>
  <si>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</si>
  <si>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</si>
  <si>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</si>
  <si>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</si>
  <si>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</si>
  <si>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</si>
  <si>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</si>
  <si>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</si>
  <si>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</si>
  <si>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</si>
  <si>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</si>
  <si>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</si>
  <si>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</si>
  <si>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</si>
  <si>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</si>
  <si>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</si>
  <si>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</si>
  <si>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</si>
  <si>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</si>
  <si>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</si>
  <si>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</si>
  <si>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</si>
  <si>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</si>
  <si>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</si>
  <si>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</si>
  <si>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</si>
  <si>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</si>
  <si>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</si>
  <si>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</si>
  <si>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</si>
  <si>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</si>
  <si>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</si>
  <si>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</si>
  <si>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</si>
  <si>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</si>
  <si>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</si>
  <si>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</si>
  <si>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</si>
  <si>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</si>
  <si>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</si>
  <si>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</si>
  <si>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</si>
  <si>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</si>
  <si>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</si>
  <si>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</si>
  <si>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</si>
  <si>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</si>
  <si>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</si>
  <si>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</si>
  <si>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</si>
  <si>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</si>
  <si>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</si>
  <si>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</si>
  <si>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</si>
  <si>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</si>
  <si>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</si>
  <si>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</si>
  <si>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</si>
  <si>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</si>
  <si>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</si>
  <si>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</si>
  <si>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</si>
  <si>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</si>
  <si>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</si>
  <si>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</si>
  <si>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</si>
  <si>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</si>
  <si>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</si>
  <si>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</si>
  <si>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</si>
  <si>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</si>
  <si>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</si>
  <si>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</si>
  <si>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</si>
  <si>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</si>
  <si>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</si>
  <si>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</si>
  <si>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</si>
  <si>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</si>
  <si>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</si>
  <si>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</si>
  <si>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</si>
  <si>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</si>
  <si>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</si>
  <si>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</si>
  <si>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</si>
  <si>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</si>
  <si>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</si>
  <si>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</si>
  <si>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</si>
  <si>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</si>
  <si>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</si>
  <si>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</si>
  <si>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</si>
  <si>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</si>
  <si>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</si>
  <si>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</si>
  <si>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</si>
  <si>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</si>
  <si>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</si>
  <si>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</si>
  <si>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</si>
  <si>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</si>
  <si>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</si>
  <si>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</si>
  <si>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</si>
  <si>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</si>
  <si>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</si>
  <si>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</si>
  <si>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</si>
  <si>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</si>
  <si>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</si>
  <si>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</si>
  <si>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</si>
  <si>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</si>
  <si>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</si>
  <si>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</si>
  <si>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</si>
  <si>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</si>
  <si>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</si>
  <si>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</si>
  <si>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</si>
  <si>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</si>
  <si>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</si>
  <si>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</si>
  <si>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</si>
  <si>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</si>
  <si>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</si>
  <si>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</si>
  <si>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</si>
  <si>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</si>
  <si>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</si>
  <si>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</si>
  <si>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</si>
  <si>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</si>
  <si>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</si>
  <si>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</si>
  <si>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</si>
  <si>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</si>
  <si>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</si>
  <si>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</si>
  <si>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</si>
  <si>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</si>
  <si>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</si>
  <si>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</si>
  <si>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</si>
  <si>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</si>
  <si>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</si>
  <si>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</si>
  <si>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</si>
  <si>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</si>
  <si>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</si>
  <si>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</si>
  <si>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</si>
  <si>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</si>
  <si>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</si>
  <si>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</si>
  <si>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</si>
  <si>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</si>
  <si>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</si>
  <si>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</si>
  <si>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</si>
  <si>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</si>
  <si>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</si>
  <si>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</si>
  <si>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</si>
  <si>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</si>
  <si>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</si>
  <si>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</si>
  <si>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</si>
  <si>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</si>
  <si>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</si>
  <si>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</si>
  <si>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</si>
  <si>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</si>
  <si>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</si>
  <si>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</si>
  <si>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</si>
  <si>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</si>
  <si>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</si>
  <si>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</si>
  <si>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</si>
  <si>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</si>
  <si>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</si>
  <si>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</si>
  <si>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</si>
  <si>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</si>
  <si>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</si>
  <si>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</si>
  <si>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</si>
  <si>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</si>
  <si>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</si>
  <si>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</si>
  <si>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</si>
  <si>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</si>
  <si>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</si>
  <si>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</si>
  <si>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</si>
  <si>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</si>
  <si>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</si>
  <si>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</si>
  <si>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</si>
  <si>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</si>
  <si>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</si>
  <si>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</si>
  <si>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</si>
  <si>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</si>
  <si>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</si>
  <si>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</si>
  <si>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</si>
  <si>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</si>
  <si>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</si>
  <si>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</si>
  <si>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</si>
  <si>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</si>
  <si>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</si>
  <si>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</si>
  <si>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</si>
  <si>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</si>
  <si>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</si>
  <si>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</si>
  <si>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</si>
  <si>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</si>
  <si>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</si>
  <si>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</si>
  <si>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</si>
  <si>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</si>
  <si>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</si>
  <si>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</si>
  <si>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</si>
  <si>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</si>
  <si>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</si>
  <si>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</si>
  <si>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</si>
  <si>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</si>
  <si>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</si>
  <si>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</si>
  <si>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</si>
  <si>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</si>
  <si>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</si>
  <si>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</si>
  <si>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</si>
  <si>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</si>
  <si>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</si>
  <si>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</si>
  <si>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</si>
  <si>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</si>
  <si>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</si>
  <si>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</si>
  <si>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</si>
  <si>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</si>
  <si>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</si>
  <si>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</si>
  <si>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</si>
  <si>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</si>
  <si>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</si>
  <si>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</si>
  <si>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</si>
  <si>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</si>
  <si>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</si>
  <si>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</si>
  <si>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</si>
  <si>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</si>
  <si>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</si>
  <si>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</si>
  <si>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</si>
  <si>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</si>
  <si>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</si>
  <si>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</si>
  <si>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</si>
  <si>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</si>
  <si>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</si>
  <si>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</si>
  <si>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</si>
  <si>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</si>
  <si>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</si>
  <si>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</si>
  <si>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</si>
  <si>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</si>
  <si>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</si>
  <si>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</si>
  <si>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</si>
  <si>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</si>
  <si>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</si>
  <si>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</si>
  <si>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</si>
  <si>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</si>
  <si>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</si>
  <si>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</si>
  <si>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</si>
  <si>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</si>
  <si>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</si>
  <si>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</si>
  <si>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</si>
  <si>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</si>
  <si>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</si>
  <si>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</si>
  <si>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</si>
  <si>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</si>
  <si>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</si>
  <si>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</si>
  <si>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</si>
  <si>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</si>
  <si>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</si>
  <si>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</si>
  <si>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</si>
  <si>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</si>
  <si>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</si>
  <si>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</si>
  <si>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</si>
  <si>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</si>
  <si>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</si>
  <si>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</si>
  <si>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</si>
  <si>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</si>
  <si>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</si>
  <si>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</si>
  <si>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</si>
  <si>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</si>
  <si>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</si>
  <si>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</si>
  <si>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</si>
  <si>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</si>
  <si>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</si>
  <si>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</si>
  <si>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</si>
  <si>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</si>
  <si>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</si>
  <si>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</si>
  <si>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</si>
  <si>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</si>
  <si>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</si>
  <si>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</si>
  <si>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</si>
  <si>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</si>
  <si>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</si>
  <si>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</si>
  <si>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</si>
  <si>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</si>
  <si>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</si>
  <si>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</si>
  <si>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</si>
  <si>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</si>
  <si>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</si>
  <si>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</si>
  <si>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</si>
  <si>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</si>
  <si>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</si>
  <si>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</si>
  <si>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</si>
  <si>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</si>
  <si>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</si>
  <si>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</si>
  <si>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</si>
  <si>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</si>
  <si>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</si>
  <si>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</si>
  <si>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</si>
  <si>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</si>
  <si>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</si>
  <si>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</si>
  <si>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</si>
  <si>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</si>
  <si>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</si>
  <si>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</si>
  <si>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</si>
  <si>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</si>
  <si>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</si>
  <si>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</si>
  <si>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</si>
  <si>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</si>
  <si>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</si>
  <si>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</si>
  <si>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</si>
  <si>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</si>
  <si>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</si>
  <si>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</si>
  <si>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</si>
  <si>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</si>
  <si>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</si>
  <si>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</si>
  <si>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</si>
  <si>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</si>
  <si>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</si>
  <si>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</si>
  <si>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</si>
  <si>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</si>
  <si>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</si>
  <si>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</si>
  <si>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</si>
  <si>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</si>
  <si>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</si>
  <si>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</si>
  <si>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</si>
  <si>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</si>
  <si>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</si>
  <si>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</si>
  <si>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</si>
  <si>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</si>
  <si>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</si>
  <si>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</si>
  <si>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</si>
  <si>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</si>
  <si>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</si>
  <si>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</si>
  <si>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</si>
  <si>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</si>
  <si>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</si>
  <si>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</si>
  <si>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</si>
  <si>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</si>
  <si>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</si>
  <si>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</si>
  <si>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</si>
  <si>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</si>
  <si>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</si>
  <si>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</si>
  <si>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</si>
  <si>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</si>
  <si>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</si>
  <si>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</si>
  <si>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</si>
  <si>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</si>
  <si>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</si>
  <si>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</si>
  <si>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</si>
  <si>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</si>
  <si>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</si>
  <si>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</si>
  <si>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</si>
  <si>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</si>
  <si>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</si>
  <si>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</si>
  <si>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</si>
  <si>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</si>
  <si>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</si>
  <si>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</si>
  <si>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</si>
  <si>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</si>
  <si>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</si>
  <si>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</si>
  <si>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</si>
  <si>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</si>
  <si>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</si>
  <si>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</si>
  <si>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</si>
  <si>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</si>
  <si>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</si>
  <si>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</si>
  <si>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</si>
  <si>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</si>
  <si>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</si>
  <si>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</si>
  <si>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</si>
  <si>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</si>
  <si>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</si>
  <si>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</si>
  <si>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</si>
  <si>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</si>
  <si>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</si>
  <si>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</si>
  <si>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</si>
  <si>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</si>
  <si>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</si>
  <si>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</si>
  <si>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</si>
  <si>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</si>
  <si>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</si>
  <si>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</si>
  <si>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</si>
  <si>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</si>
  <si>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</si>
  <si>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</si>
  <si>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</si>
  <si>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</si>
  <si>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</si>
  <si>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</si>
  <si>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</si>
  <si>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</si>
  <si>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</si>
  <si>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</si>
  <si>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</si>
  <si>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</si>
  <si>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</si>
  <si>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</si>
  <si>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</si>
  <si>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</si>
  <si>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</si>
  <si>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</si>
  <si>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</si>
  <si>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</si>
  <si>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</si>
  <si>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</si>
  <si>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</si>
  <si>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</si>
  <si>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</si>
  <si>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</si>
  <si>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</si>
  <si>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</si>
  <si>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</si>
  <si>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</si>
  <si>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</si>
  <si>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</si>
  <si>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</si>
  <si>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</si>
  <si>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</si>
  <si>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</si>
  <si>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</si>
  <si>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</si>
  <si>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</si>
  <si>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</si>
  <si>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</si>
  <si>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</si>
  <si>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</si>
  <si>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</si>
  <si>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</si>
  <si>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</si>
  <si>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</si>
  <si>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</si>
  <si>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</si>
  <si>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</si>
  <si>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</si>
  <si>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</si>
  <si>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</si>
  <si>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</si>
  <si>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</si>
  <si>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</si>
  <si>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</si>
  <si>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</si>
  <si>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</si>
  <si>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</si>
  <si>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</si>
  <si>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</si>
  <si>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</si>
  <si>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</si>
  <si>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</si>
  <si>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</si>
  <si>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</si>
  <si>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</si>
  <si>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</si>
  <si>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</si>
  <si>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</si>
  <si>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</si>
  <si>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</si>
  <si>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</si>
  <si>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</si>
  <si>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</si>
  <si>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</si>
  <si>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</si>
  <si>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</si>
  <si>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</si>
  <si>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</si>
  <si>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</si>
  <si>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</si>
  <si>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</si>
  <si>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</si>
  <si>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</si>
  <si>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</si>
  <si>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</si>
  <si>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</si>
  <si>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</si>
  <si>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</si>
  <si>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</si>
  <si>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</si>
  <si>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</si>
  <si>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</si>
  <si>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</si>
  <si>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</si>
  <si>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</si>
  <si>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</si>
  <si>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</si>
  <si>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</si>
  <si>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</si>
  <si>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</si>
  <si>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</si>
  <si>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</si>
  <si>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</si>
  <si>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</si>
  <si>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</si>
  <si>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</si>
  <si>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</si>
  <si>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</si>
  <si>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</si>
  <si>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</si>
  <si>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</si>
  <si>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</si>
  <si>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</si>
  <si>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</si>
  <si>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</si>
  <si>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</si>
  <si>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</si>
  <si>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</si>
  <si>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</si>
  <si>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</si>
  <si>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</si>
  <si>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</si>
  <si>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</si>
  <si>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</si>
  <si>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</si>
  <si>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</si>
  <si>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</si>
  <si>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</si>
  <si>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</si>
  <si>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</si>
  <si>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</si>
  <si>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</si>
  <si>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</si>
  <si>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</si>
  <si>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</si>
  <si>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</si>
  <si>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</si>
  <si>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</si>
  <si>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</si>
  <si>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</si>
  <si>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</si>
  <si>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</si>
  <si>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</si>
  <si>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</si>
  <si>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</si>
  <si>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</si>
  <si>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</si>
  <si>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</si>
  <si>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</si>
  <si>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</si>
  <si>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</si>
  <si>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</si>
  <si>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</si>
  <si>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</si>
  <si>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</si>
  <si>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</si>
  <si>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</si>
  <si>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</si>
  <si>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</si>
  <si>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</si>
  <si>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</si>
  <si>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</si>
  <si>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</si>
  <si>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</si>
  <si>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</si>
  <si>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</si>
  <si>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</si>
  <si>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</si>
  <si>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</si>
  <si>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</si>
  <si>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</si>
  <si>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</si>
  <si>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</si>
  <si>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</si>
  <si>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</si>
  <si>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</si>
  <si>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</si>
  <si>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</si>
  <si>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</si>
  <si>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</si>
  <si>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</si>
  <si>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</si>
  <si>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</si>
  <si>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</si>
  <si>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</si>
  <si>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</si>
  <si>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</si>
  <si>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</si>
  <si>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</si>
  <si>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</si>
  <si>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</si>
  <si>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</si>
  <si>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</si>
  <si>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</si>
  <si>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</si>
  <si>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</si>
  <si>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</si>
  <si>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</si>
  <si>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</si>
  <si>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</si>
  <si>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</si>
  <si>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</si>
  <si>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</si>
  <si>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</si>
  <si>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</si>
  <si>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</si>
  <si>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</si>
  <si>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</si>
  <si>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</si>
  <si>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</si>
  <si>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</si>
  <si>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</si>
  <si>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</si>
  <si>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</si>
  <si>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</si>
  <si>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</si>
  <si>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</si>
  <si>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</si>
  <si>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</si>
  <si>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</si>
  <si>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</si>
  <si>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</si>
  <si>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</si>
  <si>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</si>
  <si>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</si>
  <si>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</si>
  <si>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</si>
  <si>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</si>
  <si>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</si>
  <si>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</si>
  <si>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</si>
  <si>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</si>
  <si>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</si>
  <si>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</si>
  <si>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</si>
  <si>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</si>
  <si>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</si>
  <si>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</si>
  <si>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</si>
  <si>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</si>
  <si>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</si>
  <si>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</si>
  <si>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</si>
  <si>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</si>
  <si>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</si>
  <si>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</si>
  <si>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</si>
  <si>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</si>
  <si>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</si>
  <si>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</si>
  <si>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</si>
  <si>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</si>
  <si>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</si>
  <si>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</si>
  <si>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</si>
  <si>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</si>
  <si>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</si>
  <si>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</si>
  <si>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</si>
  <si>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</si>
  <si>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</si>
  <si>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</si>
  <si>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</si>
  <si>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</si>
  <si>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</si>
  <si>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</si>
  <si>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</si>
  <si>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</si>
  <si>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</si>
  <si>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</si>
  <si>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</si>
  <si>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</si>
  <si>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</si>
  <si>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</si>
  <si>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</si>
  <si>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</si>
  <si>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</si>
  <si>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</si>
  <si>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</si>
  <si>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</si>
  <si>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</si>
  <si>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</si>
  <si>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</si>
  <si>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</si>
  <si>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</si>
  <si>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</si>
  <si>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</si>
  <si>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</si>
  <si>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</si>
  <si>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</si>
  <si>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</si>
  <si>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</si>
  <si>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</si>
  <si>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</si>
  <si>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</si>
  <si>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</si>
  <si>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</si>
  <si>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</si>
  <si>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</si>
  <si>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</si>
  <si>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</si>
  <si>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</si>
  <si>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</si>
  <si>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</si>
  <si>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</si>
  <si>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</si>
  <si>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</si>
  <si>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</si>
  <si>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</si>
  <si>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</si>
  <si>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</si>
  <si>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</si>
  <si>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</si>
  <si>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</si>
  <si>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</si>
  <si>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</si>
  <si>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</si>
  <si>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</si>
  <si>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</si>
  <si>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</si>
  <si>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</si>
  <si>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</si>
  <si>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</si>
  <si>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</si>
  <si>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</si>
  <si>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</si>
  <si>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</si>
  <si>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</si>
  <si>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</si>
  <si>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</si>
  <si>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</si>
  <si>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</si>
  <si>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</si>
  <si>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</si>
  <si>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</si>
  <si>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</si>
  <si>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</si>
  <si>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</si>
  <si>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</si>
  <si>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</si>
  <si>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</si>
  <si>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</si>
  <si>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</si>
  <si>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</si>
  <si>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</si>
  <si>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</si>
  <si>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</si>
  <si>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</si>
  <si>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</si>
  <si>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</si>
  <si>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</si>
  <si>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</si>
  <si>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</si>
  <si>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</si>
  <si>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</si>
  <si>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</si>
  <si>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</si>
  <si>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</si>
  <si>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</si>
  <si>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</si>
  <si>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</si>
  <si>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</si>
  <si>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</si>
  <si>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</si>
  <si>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</si>
  <si>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</si>
  <si>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</si>
  <si>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</si>
  <si>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</si>
  <si>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</si>
  <si>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</si>
  <si>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</si>
  <si>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</si>
  <si>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</si>
  <si>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</si>
  <si>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</si>
  <si>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</si>
  <si>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</si>
  <si>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</si>
  <si>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</si>
  <si>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</si>
  <si>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</si>
  <si>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</si>
  <si>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</si>
  <si>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</si>
  <si>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</si>
  <si>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</si>
  <si>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</si>
  <si>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</si>
  <si>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</si>
  <si>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</si>
  <si>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</si>
  <si>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</si>
  <si>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</si>
  <si>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</si>
  <si>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</si>
  <si>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</si>
  <si>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</si>
  <si>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</si>
  <si>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</si>
  <si>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</si>
  <si>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</si>
  <si>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</si>
  <si>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</si>
  <si>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</si>
  <si>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</si>
  <si>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</si>
  <si>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</si>
  <si>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</si>
  <si>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</si>
  <si>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</si>
  <si>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</si>
  <si>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</si>
  <si>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</si>
  <si>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</si>
  <si>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</si>
  <si>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</si>
  <si>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</si>
  <si>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</si>
  <si>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</si>
  <si>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</si>
  <si>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</si>
  <si>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</si>
  <si>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</si>
  <si>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</si>
  <si>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</si>
  <si>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</si>
  <si>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</si>
  <si>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</si>
  <si>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</si>
  <si>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</si>
  <si>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</si>
  <si>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</si>
  <si>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</si>
  <si>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</si>
  <si>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</si>
  <si>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</si>
  <si>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</si>
  <si>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</si>
  <si>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</si>
  <si>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</si>
  <si>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</si>
  <si>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</si>
  <si>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</si>
  <si>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</si>
  <si>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</si>
  <si>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</si>
  <si>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</si>
  <si>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</si>
  <si>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</si>
  <si>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</si>
  <si>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</si>
  <si>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</si>
  <si>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</si>
  <si>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</si>
  <si>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</si>
  <si>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</si>
  <si>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</si>
  <si>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</si>
  <si>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</si>
  <si>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</si>
  <si>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</si>
  <si>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</si>
  <si>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</si>
  <si>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</si>
  <si>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</si>
  <si>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</si>
  <si>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</si>
  <si>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</si>
  <si>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</si>
  <si>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</si>
  <si>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</si>
  <si>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</si>
  <si>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</si>
  <si>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</si>
  <si>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</si>
  <si>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</si>
  <si>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</si>
  <si>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</si>
  <si>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</si>
  <si>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</si>
  <si>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</si>
  <si>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</si>
  <si>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</si>
  <si>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</si>
  <si>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</si>
  <si>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</si>
  <si>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</si>
  <si>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</si>
  <si>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</si>
  <si>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</si>
  <si>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</si>
  <si>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</si>
  <si>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</si>
  <si>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</si>
  <si>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</si>
  <si>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</si>
  <si>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</si>
  <si>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</si>
  <si>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</si>
  <si>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</si>
  <si>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</si>
  <si>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</si>
  <si>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</si>
  <si>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</si>
  <si>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</si>
  <si>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</si>
  <si>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</si>
  <si>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</si>
  <si>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</si>
  <si>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</si>
  <si>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</si>
  <si>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</si>
  <si>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</si>
  <si>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</si>
  <si>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</si>
  <si>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</si>
  <si>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</si>
  <si>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</si>
  <si>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</si>
  <si>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</si>
  <si>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</si>
  <si>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</si>
  <si>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</si>
  <si>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</si>
  <si>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</si>
  <si>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</si>
  <si>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</si>
  <si>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</si>
  <si>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</si>
  <si>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</si>
  <si>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</si>
  <si>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</si>
  <si>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</si>
  <si>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</si>
  <si>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</si>
  <si>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</si>
  <si>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</si>
  <si>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</si>
  <si>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</si>
  <si>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</si>
  <si>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</si>
  <si>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</si>
  <si>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</si>
  <si>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</si>
  <si>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</si>
  <si>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</si>
  <si>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</si>
  <si>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</si>
  <si>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</si>
  <si>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</si>
  <si>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</si>
  <si>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</si>
  <si>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</si>
  <si>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</si>
  <si>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</si>
  <si>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</si>
  <si>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</si>
  <si>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</si>
  <si>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</si>
  <si>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</si>
  <si>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</si>
  <si>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</si>
  <si>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</si>
  <si>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</si>
  <si>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</si>
  <si>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</si>
  <si>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</si>
  <si>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</si>
  <si>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</si>
  <si>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</si>
  <si>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</si>
  <si>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</si>
  <si>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</si>
  <si>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</si>
  <si>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</si>
  <si>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</si>
  <si>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</si>
  <si>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</si>
  <si>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</si>
  <si>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</si>
  <si>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</si>
  <si>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</si>
  <si>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</si>
  <si>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</si>
  <si>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</si>
  <si>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</si>
  <si>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</si>
  <si>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</si>
  <si>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</si>
  <si>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</si>
  <si>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</si>
  <si>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</si>
  <si>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</si>
  <si>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</si>
  <si>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</si>
  <si>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</si>
  <si>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</si>
  <si>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</si>
  <si>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</si>
  <si>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</si>
  <si>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</si>
  <si>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</si>
  <si>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</si>
  <si>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</si>
  <si>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</si>
  <si>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</si>
  <si>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</si>
  <si>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</si>
  <si>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</si>
  <si>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</si>
  <si>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</si>
  <si>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</si>
  <si>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</si>
  <si>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</si>
  <si>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</si>
  <si>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</si>
  <si>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</si>
  <si>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</si>
  <si>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</si>
  <si>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</si>
  <si>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</si>
  <si>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</si>
  <si>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</si>
  <si>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</si>
  <si>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</si>
  <si>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</si>
  <si>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</si>
  <si>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</si>
  <si>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</si>
  <si>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</si>
  <si>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</si>
  <si>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</si>
  <si>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</si>
  <si>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</si>
  <si>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</si>
  <si>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</si>
  <si>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</si>
  <si>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</si>
  <si>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</si>
  <si>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</si>
  <si>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</si>
  <si>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</si>
  <si>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</si>
  <si>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</si>
  <si>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</si>
  <si>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</si>
  <si>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</si>
  <si>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</si>
  <si>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</si>
  <si>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</si>
  <si>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</si>
  <si>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</si>
  <si>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</si>
  <si>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</si>
  <si>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</si>
  <si>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</si>
  <si>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</si>
  <si>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</si>
  <si>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</si>
  <si>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</si>
  <si>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</si>
  <si>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</si>
  <si>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</si>
  <si>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</si>
  <si>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</si>
  <si>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</si>
  <si>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</si>
  <si>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</si>
  <si>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</si>
  <si>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</si>
  <si>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</si>
  <si>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</si>
  <si>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</si>
  <si>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</si>
  <si>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</si>
  <si>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</si>
  <si>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</si>
  <si>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</si>
  <si>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</si>
  <si>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</si>
  <si>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</si>
  <si>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</si>
  <si>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</si>
  <si>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</si>
  <si>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</si>
  <si>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</si>
  <si>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</si>
  <si>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</si>
  <si>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</si>
  <si>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</si>
  <si>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</si>
  <si>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</si>
  <si>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</si>
  <si>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</si>
  <si>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</si>
  <si>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</si>
  <si>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</si>
  <si>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</si>
  <si>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</si>
  <si>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</si>
  <si>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</si>
  <si>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</si>
  <si>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</si>
  <si>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</si>
  <si>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</si>
  <si>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</si>
  <si>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</si>
  <si>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</si>
  <si>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</si>
  <si>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</si>
  <si>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</si>
  <si>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</si>
  <si>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</si>
  <si>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</si>
  <si>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</si>
  <si>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</si>
  <si>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</si>
  <si>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</si>
  <si>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</si>
  <si>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</si>
  <si>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</si>
  <si>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</si>
  <si>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</si>
  <si>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</si>
  <si>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</si>
  <si>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</si>
  <si>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</si>
  <si>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</si>
  <si>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</si>
  <si>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</si>
  <si>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</si>
  <si>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</si>
  <si>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</si>
  <si>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</si>
  <si>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</si>
  <si>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</si>
  <si>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</si>
  <si>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</si>
  <si>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</si>
  <si>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</si>
  <si>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</si>
  <si>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</si>
  <si>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</si>
  <si>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</si>
  <si>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</si>
  <si>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</si>
  <si>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</si>
  <si>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</si>
  <si>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</si>
  <si>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</si>
  <si>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</si>
  <si>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</si>
  <si>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</si>
  <si>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</si>
  <si>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</si>
  <si>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</si>
  <si>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</si>
  <si>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</si>
  <si>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</si>
  <si>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</si>
  <si>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</si>
  <si>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</si>
  <si>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</si>
  <si>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</si>
  <si>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</si>
  <si>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</si>
  <si>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</si>
  <si>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</si>
  <si>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</si>
  <si>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</si>
  <si>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</si>
  <si>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</si>
  <si>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</si>
  <si>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</si>
  <si>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</si>
  <si>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</si>
  <si>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</si>
  <si>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</si>
  <si>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</si>
  <si>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</si>
  <si>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</si>
  <si>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</si>
  <si>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</si>
  <si>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</si>
  <si>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</si>
  <si>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</si>
  <si>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</si>
  <si>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</si>
  <si>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</si>
  <si>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</si>
  <si>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</si>
  <si>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</si>
  <si>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</si>
  <si>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</si>
  <si>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</si>
  <si>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</si>
  <si>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</si>
  <si>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</si>
  <si>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</si>
  <si>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</si>
  <si>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</si>
  <si>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</si>
  <si>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</si>
  <si>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</si>
  <si>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</si>
  <si>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</si>
  <si>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</si>
  <si>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</si>
  <si>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</si>
  <si>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</si>
  <si>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</si>
  <si>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</si>
  <si>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</si>
  <si>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</si>
  <si>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</si>
  <si>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</si>
  <si>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</si>
  <si>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</si>
  <si>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</si>
  <si>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</si>
  <si>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</si>
  <si>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</si>
  <si>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</si>
  <si>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</si>
  <si>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</si>
  <si>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</si>
  <si>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</si>
  <si>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</si>
  <si>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</si>
  <si>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</si>
  <si>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</si>
  <si>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</si>
  <si>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</si>
  <si>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</si>
  <si>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</si>
  <si>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</si>
  <si>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</si>
  <si>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</si>
  <si>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</si>
  <si>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</si>
  <si>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</si>
  <si>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</si>
  <si>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</si>
  <si>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</si>
  <si>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</si>
  <si>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</si>
  <si>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</si>
  <si>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</si>
  <si>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</si>
  <si>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</si>
  <si>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</si>
  <si>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</si>
  <si>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</si>
  <si>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</si>
  <si>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</si>
  <si>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</si>
  <si>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</si>
  <si>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</si>
  <si>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</si>
  <si>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</si>
  <si>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</si>
  <si>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</si>
  <si>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</si>
  <si>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</si>
  <si>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</si>
  <si>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</si>
  <si>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</si>
  <si>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</si>
  <si>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</si>
  <si>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</si>
  <si>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</si>
  <si>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</si>
  <si>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</si>
  <si>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</si>
  <si>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</si>
  <si>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</si>
  <si>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</si>
  <si>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</si>
  <si>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</si>
  <si>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</si>
  <si>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</si>
  <si>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</si>
  <si>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</si>
  <si>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</si>
  <si>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</si>
  <si>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</si>
  <si>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</si>
  <si>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</si>
  <si>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</si>
  <si>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</si>
  <si>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</si>
  <si>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</si>
  <si>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</si>
  <si>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</si>
  <si>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</si>
  <si>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</si>
  <si>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</si>
  <si>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</si>
  <si>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</si>
  <si>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</si>
  <si>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</si>
  <si>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</si>
  <si>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</si>
  <si>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</si>
  <si>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</si>
  <si>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</si>
  <si>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</si>
  <si>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</si>
  <si>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</si>
  <si>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</si>
  <si>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</si>
  <si>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</si>
  <si>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</si>
  <si>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</si>
  <si>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</si>
  <si>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</si>
  <si>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</si>
  <si>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</si>
  <si>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</si>
  <si>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</si>
  <si>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</si>
  <si>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</si>
  <si>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</si>
  <si>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</si>
  <si>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</si>
  <si>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</si>
  <si>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</si>
  <si>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</si>
  <si>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</si>
  <si>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</si>
  <si>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</si>
  <si>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</si>
  <si>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</si>
  <si>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</si>
  <si>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</si>
  <si>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</si>
  <si>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</si>
  <si>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</si>
  <si>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</si>
  <si>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</si>
  <si>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</si>
  <si>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</si>
  <si>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</si>
  <si>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</si>
  <si>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</si>
  <si>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</si>
  <si>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</si>
  <si>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</si>
  <si>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</si>
  <si>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</si>
  <si>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</si>
  <si>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</si>
  <si>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</si>
  <si>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</si>
  <si>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</si>
  <si>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</si>
  <si>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</si>
  <si>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</si>
  <si>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</si>
  <si>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</si>
  <si>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</si>
  <si>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</si>
  <si>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</si>
  <si>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</si>
  <si>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</si>
  <si>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</si>
  <si>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</si>
  <si>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</si>
  <si>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</si>
  <si>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</si>
  <si>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</si>
  <si>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</si>
  <si>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</si>
  <si>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</si>
  <si>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</si>
  <si>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</si>
  <si>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</si>
  <si>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</si>
  <si>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</si>
  <si>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</si>
  <si>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</si>
  <si>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</si>
  <si>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</si>
  <si>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</si>
  <si>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</si>
  <si>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</si>
  <si>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</si>
  <si>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</si>
  <si>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</si>
  <si>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</si>
  <si>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</si>
  <si>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</si>
  <si>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</si>
  <si>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</si>
  <si>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</si>
  <si>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</si>
  <si>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</si>
  <si>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</si>
  <si>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</si>
  <si>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</si>
  <si>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</si>
  <si>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</si>
  <si>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</si>
  <si>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</si>
  <si>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</si>
  <si>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</si>
  <si>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</si>
  <si>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</si>
  <si>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</si>
  <si>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</si>
  <si>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</si>
  <si>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</si>
  <si>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</si>
  <si>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</si>
  <si>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</si>
  <si>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</si>
  <si>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</si>
  <si>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</si>
  <si>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</si>
  <si>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</si>
  <si>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</si>
  <si>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</si>
  <si>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</si>
  <si>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</si>
  <si>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</si>
  <si>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</si>
  <si>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</si>
  <si>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</si>
  <si>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</si>
  <si>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</si>
  <si>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</si>
  <si>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</si>
  <si>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</si>
  <si>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</si>
  <si>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</si>
  <si>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</si>
  <si>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</si>
  <si>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</si>
  <si>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</si>
  <si>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</si>
  <si>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</si>
  <si>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</si>
  <si>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</si>
  <si>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</si>
  <si>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</si>
  <si>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</si>
  <si>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</si>
  <si>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</si>
  <si>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</si>
  <si>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</si>
  <si>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</si>
  <si>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</si>
  <si>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</si>
  <si>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</si>
  <si>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</si>
  <si>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</si>
  <si>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</si>
  <si>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</si>
  <si>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</si>
  <si>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</si>
  <si>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</si>
  <si>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</si>
  <si>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</si>
  <si>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</si>
  <si>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</si>
  <si>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</si>
  <si>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</si>
  <si>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</si>
  <si>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</si>
  <si>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</si>
  <si>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</si>
  <si>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</si>
  <si>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</si>
  <si>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</si>
  <si>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</si>
  <si>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</si>
  <si>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</si>
  <si>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</si>
  <si>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</si>
  <si>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</si>
  <si>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</si>
  <si>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</si>
  <si>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</si>
  <si>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</si>
  <si>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</si>
  <si>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</si>
  <si>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</si>
  <si>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</si>
  <si>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</si>
  <si>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</si>
  <si>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</si>
  <si>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</si>
  <si>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</si>
  <si>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</si>
  <si>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</si>
  <si>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</si>
  <si>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</si>
  <si>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</si>
  <si>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</si>
  <si>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</si>
  <si>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</si>
  <si>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</si>
  <si>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</si>
  <si>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</si>
  <si>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</si>
  <si>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</si>
  <si>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</si>
  <si>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</si>
  <si>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</si>
  <si>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</si>
  <si>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</si>
  <si>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</si>
  <si>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</si>
  <si>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</si>
  <si>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</si>
  <si>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</si>
  <si>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</si>
  <si>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</si>
  <si>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</si>
  <si>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</si>
  <si>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</si>
  <si>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</si>
  <si>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</si>
  <si>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</si>
  <si>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</si>
  <si>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</si>
  <si>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</si>
  <si>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</si>
  <si>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</si>
  <si>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</si>
  <si>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</si>
  <si>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</si>
  <si>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</si>
  <si>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</si>
  <si>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</si>
  <si>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</si>
  <si>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</si>
  <si>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</si>
  <si>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</si>
  <si>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</si>
  <si>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</si>
  <si>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</si>
  <si>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</si>
  <si>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</si>
  <si>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</si>
  <si>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</si>
  <si>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</si>
  <si>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</si>
  <si>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</si>
  <si>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</si>
  <si>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</si>
  <si>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</si>
  <si>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</si>
  <si>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</si>
  <si>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</si>
  <si>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</si>
  <si>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</si>
  <si>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</si>
  <si>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</si>
  <si>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</si>
  <si>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</si>
  <si>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</si>
  <si>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</si>
  <si>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</si>
  <si>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</si>
  <si>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</si>
  <si>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</si>
  <si>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</si>
  <si>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</si>
  <si>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</si>
  <si>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</si>
  <si>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</si>
  <si>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</si>
  <si>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</si>
  <si>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</si>
  <si>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</si>
  <si>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</si>
  <si>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</si>
  <si>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</si>
  <si>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</si>
  <si>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</si>
  <si>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</si>
  <si>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</si>
  <si>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</si>
  <si>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</si>
  <si>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</si>
  <si>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</si>
  <si>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</si>
  <si>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</si>
  <si>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</si>
  <si>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</si>
  <si>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</si>
  <si>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</si>
  <si>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</si>
  <si>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</si>
  <si>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</si>
  <si>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</si>
  <si>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</si>
  <si>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</si>
  <si>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</si>
  <si>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</si>
  <si>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</si>
  <si>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</si>
  <si>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</si>
  <si>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</si>
  <si>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</si>
  <si>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</si>
  <si>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</si>
  <si>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</si>
  <si>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</si>
  <si>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</si>
  <si>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</si>
  <si>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</si>
  <si>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</si>
  <si>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</si>
  <si>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</si>
  <si>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</si>
  <si>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</si>
  <si>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</si>
  <si>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</si>
  <si>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</si>
  <si>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</si>
  <si>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</si>
  <si>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</si>
  <si>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</si>
  <si>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</si>
  <si>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</si>
  <si>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</si>
  <si>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</si>
  <si>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</si>
  <si>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</si>
  <si>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</si>
  <si>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</si>
  <si>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</si>
  <si>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</si>
  <si>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</si>
  <si>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</si>
  <si>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</si>
  <si>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</si>
  <si>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</si>
  <si>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</si>
  <si>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</si>
  <si>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</si>
  <si>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</si>
  <si>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</si>
  <si>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</si>
  <si>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</si>
  <si>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</si>
  <si>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</si>
  <si>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</si>
  <si>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</si>
  <si>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</si>
  <si>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</si>
  <si>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</si>
  <si>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</si>
  <si>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</si>
  <si>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</si>
  <si>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</si>
  <si>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</si>
  <si>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</si>
  <si>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</si>
  <si>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</si>
  <si>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</si>
  <si>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</si>
  <si>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</si>
  <si>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</si>
  <si>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</si>
  <si>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</si>
  <si>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</si>
  <si>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</si>
  <si>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</si>
  <si>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</si>
  <si>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</si>
  <si>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</si>
  <si>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</si>
  <si>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</si>
  <si>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</si>
  <si>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</si>
  <si>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</si>
  <si>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</si>
  <si>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</si>
  <si>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</si>
  <si>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</si>
  <si>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</si>
  <si>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</si>
  <si>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</si>
  <si>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</si>
  <si>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</si>
  <si>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</si>
  <si>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</si>
  <si>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</si>
  <si>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</si>
  <si>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</si>
  <si>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</si>
  <si>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</si>
  <si>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</si>
  <si>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</si>
  <si>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</si>
  <si>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</si>
  <si>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</si>
  <si>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</si>
  <si>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</si>
  <si>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</si>
  <si>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</si>
  <si>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</si>
  <si>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</si>
  <si>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</si>
  <si>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</si>
  <si>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</si>
  <si>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</si>
  <si>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</si>
  <si>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</si>
  <si>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</si>
  <si>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</si>
  <si>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</si>
  <si>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</si>
  <si>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</si>
  <si>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</si>
  <si>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</si>
  <si>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</si>
  <si>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</si>
  <si>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</si>
  <si>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</si>
  <si>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</si>
  <si>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</si>
  <si>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</si>
  <si>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</si>
  <si>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</si>
  <si>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</si>
  <si>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</si>
  <si>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</si>
  <si>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</si>
  <si>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</si>
  <si>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</si>
  <si>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</si>
  <si>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</si>
  <si>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</si>
  <si>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</si>
  <si>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</si>
  <si>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</si>
  <si>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</si>
  <si>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</si>
  <si>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</si>
  <si>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</si>
  <si>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</si>
  <si>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</si>
  <si>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</si>
  <si>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</si>
  <si>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</si>
  <si>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</si>
  <si>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</si>
  <si>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</si>
  <si>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</si>
  <si>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</si>
  <si>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</si>
  <si>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</si>
  <si>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</si>
  <si>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</si>
  <si>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</si>
  <si>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</si>
  <si>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</si>
  <si>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</si>
  <si>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</si>
  <si>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</si>
  <si>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</si>
  <si>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</si>
  <si>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</si>
  <si>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</si>
  <si>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</si>
  <si>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</si>
  <si>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</si>
  <si>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</si>
  <si>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</si>
  <si>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</si>
  <si>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</si>
  <si>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</si>
  <si>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</si>
  <si>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</si>
  <si>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</si>
  <si>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</si>
  <si>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</si>
  <si>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</si>
  <si>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</si>
  <si>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</si>
  <si>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</si>
  <si>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</si>
  <si>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</si>
  <si>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</si>
  <si>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</si>
  <si>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</si>
  <si>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</si>
  <si>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</si>
  <si>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</si>
  <si>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</si>
  <si>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</si>
  <si>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</si>
  <si>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</si>
  <si>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</si>
  <si>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</si>
  <si>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</si>
  <si>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</si>
  <si>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</si>
  <si>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</si>
  <si>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</si>
  <si>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</si>
  <si>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</si>
  <si>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</si>
  <si>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</si>
  <si>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</si>
  <si>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</si>
  <si>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</si>
  <si>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</si>
  <si>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</si>
  <si>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</si>
  <si>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</si>
  <si>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</si>
  <si>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</si>
  <si>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</si>
  <si>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</si>
  <si>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</si>
  <si>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</si>
  <si>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</si>
  <si>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</si>
  <si>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</si>
  <si>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</si>
  <si>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</si>
  <si>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</si>
  <si>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</si>
  <si>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</si>
  <si>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</si>
  <si>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</si>
  <si>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</si>
  <si>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</si>
  <si>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</si>
  <si>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</si>
  <si>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</si>
  <si>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</si>
  <si>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</si>
  <si>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</si>
  <si>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</si>
  <si>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</si>
  <si>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</si>
  <si>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</si>
  <si>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</si>
  <si>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</si>
  <si>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</si>
  <si>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</si>
  <si>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</si>
  <si>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</si>
  <si>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</si>
  <si>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</si>
  <si>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</si>
  <si>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</si>
  <si>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</si>
  <si>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</si>
  <si>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</si>
  <si>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</si>
  <si>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</si>
  <si>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</si>
  <si>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</si>
  <si>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</si>
  <si>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</si>
  <si>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</si>
  <si>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</si>
  <si>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</si>
  <si>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</si>
  <si>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</si>
  <si>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</si>
  <si>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</si>
  <si>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</si>
  <si>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</si>
  <si>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</si>
  <si>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</si>
  <si>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</si>
  <si>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</si>
  <si>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</si>
  <si>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</si>
  <si>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</si>
  <si>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</si>
  <si>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</si>
  <si>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</si>
  <si>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</si>
  <si>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</si>
  <si>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</si>
  <si>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</si>
  <si>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</si>
  <si>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</si>
  <si>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</si>
  <si>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</si>
  <si>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</si>
  <si>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</si>
  <si>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</si>
  <si>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</si>
  <si>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</si>
  <si>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</si>
  <si>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</si>
  <si>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</si>
  <si>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</si>
  <si>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</si>
  <si>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</si>
  <si>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</si>
  <si>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</si>
  <si>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</si>
  <si>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</si>
  <si>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</si>
  <si>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</si>
  <si>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</si>
  <si>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</si>
  <si>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</si>
  <si>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</si>
  <si>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</si>
  <si>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</si>
  <si>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</si>
  <si>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</si>
  <si>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</si>
  <si>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</si>
  <si>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</si>
  <si>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</si>
  <si>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</si>
  <si>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</si>
  <si>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</si>
  <si>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</si>
  <si>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</si>
  <si>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</si>
  <si>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</si>
  <si>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</si>
  <si>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</si>
  <si>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</si>
  <si>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</si>
  <si>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</si>
  <si>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</si>
  <si>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</si>
  <si>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</si>
  <si>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</si>
  <si>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</si>
  <si>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</si>
  <si>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</si>
  <si>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</si>
  <si>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</si>
  <si>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</si>
  <si>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</si>
  <si>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</si>
  <si>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</si>
  <si>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</si>
  <si>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</si>
  <si>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</si>
  <si>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</si>
  <si>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</si>
  <si>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</si>
  <si>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</si>
  <si>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</si>
  <si>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</si>
  <si>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</si>
  <si>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</si>
  <si>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</si>
  <si>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</si>
  <si>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</si>
  <si>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</si>
  <si>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</si>
  <si>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</si>
  <si>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</si>
  <si>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</si>
  <si>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</si>
  <si>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</si>
  <si>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</si>
  <si>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</si>
  <si>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</si>
  <si>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</si>
  <si>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</si>
  <si>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</si>
  <si>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</si>
  <si>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</si>
  <si>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</si>
  <si>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</si>
  <si>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</si>
  <si>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</si>
  <si>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</si>
  <si>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</si>
  <si>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</si>
  <si>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</si>
  <si>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</si>
  <si>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</si>
  <si>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</si>
  <si>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</si>
  <si>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</si>
  <si>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</si>
  <si>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</si>
  <si>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</si>
  <si>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</si>
  <si>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</si>
  <si>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</si>
  <si>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</si>
  <si>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</si>
  <si>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</si>
  <si>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</si>
  <si>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</si>
  <si>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</si>
  <si>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</si>
  <si>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</si>
  <si>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</si>
  <si>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</si>
  <si>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</si>
  <si>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</si>
  <si>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</si>
  <si>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</si>
  <si>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</si>
  <si>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</si>
  <si>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</si>
  <si>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</si>
  <si>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</si>
  <si>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</si>
  <si>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</si>
  <si>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</si>
  <si>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</si>
  <si>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</si>
  <si>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</si>
  <si>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</si>
  <si>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</si>
  <si>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</si>
  <si>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</si>
  <si>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</si>
  <si>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</si>
  <si>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</si>
  <si>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</si>
  <si>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</si>
  <si>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</si>
  <si>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</si>
  <si>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</si>
  <si>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</si>
  <si>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</si>
  <si>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</si>
  <si>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</si>
  <si>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</si>
  <si>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</si>
  <si>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</si>
  <si>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</si>
  <si>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</si>
  <si>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</si>
  <si>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</si>
  <si>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</si>
  <si>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</si>
  <si>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</si>
  <si>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</si>
  <si>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</si>
  <si>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</si>
  <si>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</si>
  <si>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</si>
  <si>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</si>
  <si>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</si>
  <si>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</si>
  <si>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</si>
  <si>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</si>
  <si>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</si>
  <si>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</si>
  <si>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</si>
  <si>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</si>
  <si>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</si>
  <si>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</si>
  <si>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</si>
  <si>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</si>
  <si>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</si>
  <si>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</si>
  <si>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</si>
  <si>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</si>
  <si>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</si>
  <si>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</si>
  <si>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</si>
  <si>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</si>
  <si>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</si>
  <si>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</si>
  <si>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</si>
  <si>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</si>
  <si>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</si>
  <si>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</si>
  <si>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</si>
  <si>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</si>
  <si>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</si>
  <si>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</si>
  <si>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</si>
  <si>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</si>
  <si>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</si>
  <si>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</si>
  <si>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</si>
  <si>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</si>
  <si>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</si>
  <si>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</si>
  <si>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</si>
  <si>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</si>
  <si>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</si>
  <si>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</si>
  <si>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</si>
  <si>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</si>
  <si>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</si>
  <si>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</si>
  <si>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</si>
  <si>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</si>
  <si>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</si>
  <si>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</si>
  <si>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</si>
  <si>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</si>
  <si>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</si>
  <si>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</si>
  <si>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</si>
  <si>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</si>
  <si>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</si>
  <si>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</si>
  <si>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</si>
  <si>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</si>
  <si>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</si>
  <si>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</si>
  <si>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</si>
  <si>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</si>
  <si>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</si>
  <si>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</si>
  <si>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</si>
  <si>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</si>
  <si>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</si>
  <si>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</si>
  <si>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</si>
  <si>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</si>
  <si>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</si>
  <si>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</si>
  <si>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</si>
  <si>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</si>
  <si>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</si>
  <si>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</si>
  <si>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</si>
  <si>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</si>
  <si>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</si>
  <si>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</si>
  <si>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</si>
  <si>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</si>
  <si>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</si>
  <si>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</si>
  <si>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</si>
  <si>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</si>
  <si>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</si>
  <si>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</si>
  <si>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</si>
  <si>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</si>
  <si>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</si>
  <si>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</si>
  <si>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</si>
  <si>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</si>
  <si>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</si>
  <si>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</si>
  <si>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</si>
  <si>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</si>
  <si>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</si>
  <si>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</si>
  <si>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</si>
  <si>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</si>
  <si>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</si>
  <si>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</si>
  <si>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</si>
  <si>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</si>
  <si>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</si>
  <si>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</si>
  <si>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</si>
  <si>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</si>
  <si>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</si>
  <si>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</si>
  <si>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</si>
  <si>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</si>
  <si>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</si>
  <si>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</si>
  <si>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</si>
  <si>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</si>
  <si>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</si>
  <si>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</si>
  <si>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</si>
  <si>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</si>
  <si>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</si>
  <si>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</si>
  <si>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</si>
  <si>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</si>
  <si>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</si>
  <si>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</si>
  <si>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</si>
  <si>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</si>
  <si>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</si>
  <si>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</si>
  <si>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</si>
  <si>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</si>
  <si>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</si>
  <si>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</si>
  <si>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</si>
  <si>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</si>
  <si>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</si>
  <si>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</si>
  <si>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</si>
  <si>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</si>
  <si>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</si>
  <si>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</si>
  <si>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</si>
  <si>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</si>
  <si>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</si>
  <si>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</si>
  <si>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</si>
  <si>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</si>
  <si>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</si>
  <si>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</si>
  <si>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</si>
  <si>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</si>
  <si>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</si>
  <si>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</si>
  <si>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</si>
  <si>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</si>
  <si>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</si>
  <si>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</si>
  <si>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</si>
  <si>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</si>
  <si>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</si>
  <si>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</si>
  <si>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</si>
  <si>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</si>
  <si>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</si>
  <si>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</si>
  <si>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</si>
  <si>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</si>
  <si>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</si>
  <si>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</si>
  <si>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</si>
  <si>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</si>
  <si>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</si>
  <si>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</si>
  <si>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</si>
  <si>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</si>
  <si>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</si>
  <si>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</si>
  <si>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</si>
  <si>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</si>
  <si>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</si>
  <si>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</si>
  <si>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</si>
  <si>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</si>
  <si>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</si>
  <si>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</si>
  <si>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</si>
  <si>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</si>
  <si>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</si>
  <si>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</si>
  <si>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</si>
  <si>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</si>
  <si>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</si>
  <si>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</si>
  <si>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</si>
  <si>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</si>
  <si>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</si>
  <si>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</si>
  <si>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</si>
  <si>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</si>
  <si>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</si>
  <si>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</si>
  <si>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</si>
  <si>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</si>
  <si>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</si>
  <si>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</si>
  <si>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</si>
  <si>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</si>
  <si>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</si>
  <si>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</si>
  <si>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</si>
  <si>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</si>
  <si>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</si>
  <si>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</si>
  <si>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</si>
  <si>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</si>
  <si>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</si>
  <si>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</si>
  <si>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</si>
  <si>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</si>
  <si>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</si>
  <si>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</si>
  <si>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</si>
  <si>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</si>
  <si>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</si>
  <si>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</si>
  <si>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</si>
  <si>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</si>
  <si>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</si>
  <si>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</si>
  <si>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</si>
  <si>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</si>
  <si>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</si>
  <si>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</si>
  <si>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</si>
  <si>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</si>
  <si>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</si>
  <si>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</si>
  <si>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</si>
  <si>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</si>
  <si>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</si>
  <si>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</si>
  <si>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</si>
  <si>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</si>
  <si>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</si>
  <si>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</si>
  <si>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</si>
  <si>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</si>
  <si>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</si>
  <si>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</si>
  <si>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</si>
  <si>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</si>
  <si>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</si>
  <si>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</si>
  <si>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</si>
  <si>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</si>
  <si>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</si>
  <si>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</si>
  <si>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</si>
  <si>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</si>
  <si>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</si>
  <si>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</si>
  <si>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</si>
  <si>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</si>
  <si>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</si>
  <si>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</si>
  <si>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</si>
  <si>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</si>
  <si>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</si>
  <si>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</si>
  <si>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</si>
  <si>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</si>
  <si>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</si>
  <si>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</si>
  <si>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</si>
  <si>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</si>
  <si>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</si>
  <si>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</si>
  <si>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</si>
  <si>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</si>
  <si>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</si>
  <si>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</si>
  <si>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</si>
  <si>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</si>
  <si>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</si>
  <si>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</si>
  <si>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</si>
  <si>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</si>
  <si>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</si>
  <si>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</si>
  <si>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</si>
  <si>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</si>
  <si>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</si>
  <si>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</si>
  <si>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</si>
  <si>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</si>
  <si>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</si>
  <si>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</si>
  <si>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</si>
  <si>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</si>
  <si>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</si>
  <si>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</si>
  <si>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</si>
  <si>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</si>
  <si>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</si>
  <si>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</si>
  <si>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</si>
  <si>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</si>
  <si>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</si>
  <si>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</si>
  <si>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</si>
  <si>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</si>
  <si>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</si>
  <si>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</si>
  <si>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</si>
  <si>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</si>
  <si>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</si>
  <si>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</si>
  <si>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</si>
  <si>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</si>
  <si>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</si>
  <si>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</si>
  <si>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</si>
  <si>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</si>
  <si>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</si>
  <si>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</si>
  <si>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</si>
  <si>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</si>
  <si>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</si>
  <si>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</si>
  <si>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</si>
  <si>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</si>
  <si>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</si>
  <si>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</si>
  <si>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</si>
  <si>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</si>
  <si>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</si>
  <si>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</si>
  <si>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</si>
  <si>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</si>
  <si>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</si>
  <si>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</si>
  <si>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</si>
  <si>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</si>
  <si>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</si>
  <si>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</si>
  <si>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</si>
  <si>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</si>
  <si>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</si>
  <si>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</si>
  <si>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</si>
  <si>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</si>
  <si>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</si>
  <si>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</si>
  <si>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</si>
  <si>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</si>
  <si>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</si>
  <si>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</si>
  <si>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</si>
  <si>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</si>
  <si>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</si>
  <si>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</si>
  <si>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</si>
  <si>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</si>
  <si>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</si>
  <si>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</si>
  <si>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</si>
  <si>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</si>
  <si>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</si>
  <si>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</si>
  <si>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</si>
  <si>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</si>
  <si>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</si>
  <si>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</si>
  <si>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</si>
  <si>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</si>
  <si>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</si>
  <si>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</si>
  <si>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</si>
  <si>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</si>
  <si>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</si>
  <si>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</si>
  <si>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</si>
  <si>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</si>
  <si>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</si>
  <si>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</si>
  <si>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</si>
  <si>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</si>
  <si>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</si>
  <si>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</si>
  <si>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</si>
  <si>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</si>
  <si>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</si>
  <si>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</si>
  <si>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</si>
  <si>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</si>
  <si>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</si>
  <si>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</si>
  <si>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</si>
  <si>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</si>
  <si>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</si>
  <si>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</si>
  <si>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</si>
  <si>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</si>
  <si>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</si>
  <si>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</si>
  <si>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</si>
  <si>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</si>
  <si>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</si>
  <si>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</si>
  <si>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</si>
  <si>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</si>
  <si>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</si>
  <si>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</si>
  <si>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</si>
  <si>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</si>
  <si>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</si>
  <si>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</si>
  <si>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</si>
  <si>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</si>
  <si>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</si>
  <si>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</si>
  <si>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</si>
  <si>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</si>
  <si>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</si>
  <si>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</si>
  <si>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</si>
  <si>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</si>
  <si>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</si>
  <si>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</si>
  <si>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</si>
  <si>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</si>
  <si>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</si>
  <si>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</si>
  <si>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</si>
  <si>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</si>
  <si>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</si>
  <si>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</si>
  <si>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</si>
  <si>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</si>
  <si>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</si>
  <si>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</si>
  <si>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</si>
  <si>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</si>
  <si>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</si>
  <si>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</si>
  <si>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</si>
  <si>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</si>
  <si>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</si>
  <si>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</si>
  <si>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</si>
  <si>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</si>
  <si>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</si>
  <si>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</si>
  <si>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</si>
  <si>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</si>
  <si>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</si>
  <si>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</si>
  <si>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</si>
  <si>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</si>
  <si>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</si>
  <si>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</si>
  <si>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</si>
  <si>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</si>
  <si>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</si>
  <si>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</si>
  <si>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</si>
  <si>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</si>
  <si>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</si>
  <si>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</si>
  <si>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</si>
  <si>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</si>
  <si>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</si>
  <si>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</si>
  <si>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</si>
  <si>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</si>
  <si>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</si>
  <si>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</si>
  <si>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</si>
  <si>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</si>
  <si>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</si>
  <si>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</si>
  <si>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</si>
  <si>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</si>
  <si>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</si>
  <si>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</si>
  <si>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</si>
  <si>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</si>
  <si>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</si>
  <si>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</si>
  <si>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</si>
  <si>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</si>
  <si>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</si>
  <si>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</si>
  <si>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</si>
  <si>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</si>
  <si>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</si>
  <si>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</si>
  <si>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</si>
  <si>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</si>
  <si>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</si>
  <si>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</si>
  <si>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</si>
  <si>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</si>
  <si>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</si>
  <si>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</si>
  <si>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</si>
  <si>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</si>
  <si>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</si>
  <si>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</si>
  <si>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</si>
  <si>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</si>
  <si>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</si>
  <si>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</si>
  <si>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</si>
  <si>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</si>
  <si>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</si>
  <si>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</si>
  <si>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</si>
  <si>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</si>
  <si>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</si>
  <si>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</si>
  <si>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</si>
  <si>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</si>
  <si>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</si>
  <si>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</si>
  <si>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</si>
  <si>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</si>
  <si>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</si>
  <si>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</si>
  <si>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</si>
  <si>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</si>
  <si>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</si>
  <si>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</si>
  <si>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</si>
  <si>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</si>
  <si>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</si>
  <si>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</si>
  <si>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</si>
  <si>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</si>
  <si>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</si>
  <si>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</si>
  <si>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</si>
  <si>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</si>
  <si>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</si>
  <si>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</si>
  <si>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</si>
  <si>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</si>
  <si>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</si>
  <si>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</si>
  <si>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</si>
  <si>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</si>
  <si>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</si>
  <si>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</si>
  <si>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</si>
  <si>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</si>
  <si>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</si>
  <si>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</si>
  <si>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</si>
  <si>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</si>
  <si>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</si>
  <si>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</si>
  <si>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</si>
  <si>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</si>
  <si>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</si>
  <si>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</si>
  <si>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</si>
  <si>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</si>
  <si>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</si>
  <si>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</si>
  <si>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</si>
  <si>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</si>
  <si>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</si>
  <si>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</si>
  <si>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</si>
  <si>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</si>
  <si>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</si>
  <si>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</si>
  <si>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</si>
  <si>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</si>
  <si>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</si>
  <si>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</si>
  <si>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</si>
  <si>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</si>
  <si>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</si>
  <si>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</si>
  <si>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</si>
  <si>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</si>
  <si>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</si>
  <si>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</si>
  <si>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</si>
  <si>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</si>
  <si>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</si>
  <si>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</si>
  <si>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</si>
  <si>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</si>
  <si>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</si>
  <si>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</si>
  <si>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</si>
  <si>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</si>
  <si>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</si>
  <si>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</si>
  <si>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</si>
  <si>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</si>
  <si>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</si>
  <si>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</si>
  <si>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</si>
  <si>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</si>
  <si>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</si>
  <si>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</si>
  <si>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</si>
  <si>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</si>
  <si>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</si>
  <si>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</si>
  <si>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</si>
  <si>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</si>
  <si>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</si>
  <si>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</si>
  <si>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</si>
  <si>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</si>
  <si>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</si>
  <si>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</si>
  <si>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</si>
  <si>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</si>
  <si>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</si>
  <si>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</si>
  <si>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</si>
  <si>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</si>
  <si>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</si>
  <si>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</si>
  <si>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</si>
  <si>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</si>
  <si>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</si>
  <si>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</si>
  <si>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</si>
  <si>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</si>
  <si>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</si>
  <si>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</si>
  <si>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</si>
  <si>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</si>
  <si>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</si>
  <si>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</si>
  <si>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</si>
  <si>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</si>
  <si>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</si>
  <si>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</si>
  <si>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</si>
  <si>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</si>
  <si>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</si>
  <si>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</si>
  <si>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</si>
  <si>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</si>
  <si>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</si>
  <si>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</si>
  <si>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</si>
  <si>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</si>
  <si>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</si>
  <si>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</si>
  <si>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</si>
  <si>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</si>
  <si>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</si>
  <si>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</si>
  <si>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</si>
  <si>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</si>
  <si>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</si>
  <si>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</si>
  <si>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</si>
  <si>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</si>
  <si>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</si>
  <si>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</si>
  <si>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</si>
  <si>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</si>
  <si>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</si>
  <si>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</si>
  <si>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</si>
  <si>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</si>
  <si>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</si>
  <si>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</si>
  <si>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</si>
  <si>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</si>
  <si>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</si>
  <si>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</si>
  <si>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</si>
  <si>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</si>
  <si>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</si>
  <si>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</si>
  <si>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</si>
  <si>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</si>
  <si>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</si>
  <si>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</si>
  <si>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</si>
  <si>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</si>
  <si>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</si>
  <si>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</si>
  <si>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</si>
  <si>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</si>
  <si>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</si>
  <si>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</si>
  <si>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</si>
  <si>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</si>
  <si>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</si>
  <si>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</si>
  <si>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</si>
  <si>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</si>
  <si>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</si>
  <si>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</si>
  <si>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</si>
  <si>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</si>
  <si>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</si>
  <si>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</si>
  <si>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</si>
  <si>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</si>
  <si>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</si>
  <si>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</si>
  <si>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</si>
  <si>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</si>
  <si>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</si>
  <si>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</si>
  <si>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</si>
  <si>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</si>
  <si>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</si>
  <si>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</si>
  <si>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</si>
  <si>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</si>
  <si>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</si>
  <si>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</si>
  <si>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</si>
  <si>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</si>
  <si>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</si>
  <si>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</si>
  <si>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</si>
  <si>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</si>
  <si>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</si>
  <si>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</si>
  <si>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</si>
  <si>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</si>
  <si>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</si>
  <si>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</si>
  <si>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</si>
  <si>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</si>
  <si>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</si>
  <si>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</si>
  <si>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</si>
  <si>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</si>
  <si>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</si>
  <si>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</si>
  <si>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</si>
  <si>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</si>
  <si>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</si>
  <si>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</si>
  <si>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</si>
  <si>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</si>
  <si>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</si>
  <si>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</si>
  <si>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</si>
  <si>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</si>
  <si>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</si>
  <si>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</si>
  <si>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</si>
  <si>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</si>
  <si>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</si>
  <si>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</si>
  <si>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</si>
  <si>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</si>
  <si>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</si>
  <si>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</si>
  <si>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</si>
  <si>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</si>
  <si>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</si>
  <si>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</si>
  <si>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</si>
  <si>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</si>
  <si>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</si>
  <si>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</si>
  <si>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</si>
  <si>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</si>
  <si>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</si>
  <si>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</si>
  <si>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</si>
  <si>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</si>
  <si>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</si>
  <si>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</si>
  <si>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</si>
  <si>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</si>
  <si>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</si>
  <si>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</si>
  <si>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</si>
  <si>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</si>
  <si>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</si>
  <si>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</si>
  <si>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</si>
  <si>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</si>
  <si>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</si>
  <si>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</si>
  <si>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</si>
  <si>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</si>
  <si>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</si>
  <si>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</si>
  <si>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</si>
  <si>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</si>
  <si>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</si>
  <si>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</si>
  <si>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</si>
  <si>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</si>
  <si>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</si>
  <si>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</si>
  <si>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</si>
  <si>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</si>
  <si>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</si>
  <si>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</si>
  <si>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</si>
  <si>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</si>
  <si>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</si>
  <si>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</si>
  <si>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</si>
  <si>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</si>
  <si>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</si>
  <si>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</si>
  <si>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</si>
  <si>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</si>
  <si>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</si>
  <si>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</si>
  <si>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</si>
  <si>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</si>
  <si>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</si>
  <si>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</si>
  <si>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</si>
  <si>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</si>
  <si>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</si>
  <si>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</si>
  <si>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</si>
  <si>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</si>
  <si>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</si>
  <si>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</si>
  <si>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</si>
  <si>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</si>
  <si>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</si>
  <si>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</si>
  <si>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</si>
  <si>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</si>
  <si>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</si>
  <si>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</si>
  <si>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</si>
  <si>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</si>
  <si>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</si>
  <si>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</si>
  <si>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</si>
  <si>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</si>
  <si>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</si>
  <si>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</si>
  <si>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</si>
  <si>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</si>
  <si>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</si>
  <si>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</si>
  <si>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</si>
  <si>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</si>
  <si>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</si>
  <si>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</si>
  <si>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</si>
  <si>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</si>
  <si>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</si>
  <si>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</si>
  <si>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</si>
  <si>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</si>
  <si>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</si>
  <si>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</si>
  <si>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</si>
  <si>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</si>
  <si>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</si>
  <si>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</si>
  <si>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</si>
  <si>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</si>
  <si>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</si>
  <si>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</si>
  <si>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</si>
  <si>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</si>
  <si>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</si>
  <si>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</si>
  <si>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</si>
  <si>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</si>
  <si>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</si>
  <si>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</si>
  <si>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</si>
  <si>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</si>
  <si>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</si>
  <si>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</si>
  <si>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</si>
  <si>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</si>
  <si>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</si>
  <si>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</si>
  <si>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</si>
  <si>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</si>
  <si>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</si>
  <si>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</si>
  <si>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</si>
  <si>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</si>
  <si>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</si>
  <si>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</si>
  <si>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</si>
  <si>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</si>
  <si>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</si>
  <si>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</si>
  <si>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</si>
  <si>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</si>
  <si>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</si>
  <si>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</si>
  <si>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</si>
  <si>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</si>
  <si>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</si>
  <si>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</si>
  <si>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</si>
  <si>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</si>
  <si>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</si>
  <si>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</si>
  <si>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</si>
  <si>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</si>
  <si>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</si>
  <si>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</si>
  <si>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</si>
  <si>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</si>
  <si>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</si>
  <si>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</si>
  <si>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</si>
  <si>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</si>
  <si>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</si>
  <si>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</si>
  <si>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</si>
  <si>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</si>
  <si>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</si>
  <si>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</si>
  <si>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</si>
  <si>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</si>
  <si>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</si>
  <si>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</si>
  <si>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</si>
  <si>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</si>
  <si>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</si>
  <si>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</si>
  <si>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</si>
  <si>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</si>
  <si>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</si>
  <si>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</si>
  <si>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</si>
  <si>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</si>
  <si>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</si>
  <si>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</si>
  <si>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</si>
  <si>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</si>
  <si>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</si>
  <si>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</si>
  <si>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</si>
  <si>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</si>
  <si>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</si>
  <si>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</si>
  <si>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</si>
  <si>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</si>
  <si>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</si>
  <si>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</si>
  <si>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</si>
  <si>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</si>
  <si>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</si>
  <si>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</si>
  <si>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</si>
  <si>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</si>
  <si>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</si>
  <si>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</si>
  <si>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</si>
  <si>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</si>
  <si>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</si>
  <si>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</si>
  <si>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</si>
  <si>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</si>
  <si>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</si>
  <si>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</si>
  <si>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</si>
  <si>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</si>
  <si>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</si>
  <si>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</si>
  <si>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</si>
  <si>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</si>
  <si>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</si>
  <si>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</si>
  <si>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</si>
  <si>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</si>
  <si>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</si>
  <si>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</si>
  <si>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</si>
  <si>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</si>
  <si>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</si>
  <si>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</si>
  <si>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</si>
  <si>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</si>
  <si>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</si>
  <si>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</si>
  <si>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</si>
  <si>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</si>
  <si>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</si>
  <si>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</si>
  <si>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</si>
  <si>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</si>
  <si>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</si>
  <si>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</si>
  <si>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</si>
  <si>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</si>
  <si>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</si>
  <si>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</si>
  <si>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</si>
  <si>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</si>
  <si>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</si>
  <si>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</si>
  <si>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</si>
  <si>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</si>
  <si>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</si>
  <si>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</si>
  <si>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</si>
  <si>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</si>
  <si>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</si>
  <si>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</si>
  <si>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</si>
  <si>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</si>
  <si>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</si>
  <si>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</si>
  <si>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</si>
  <si>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</si>
  <si>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</si>
  <si>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</si>
  <si>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</si>
  <si>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</si>
  <si>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</si>
  <si>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</si>
  <si>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</si>
  <si>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</si>
  <si>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</si>
  <si>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</si>
  <si>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</si>
  <si>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</si>
  <si>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</si>
  <si>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</si>
  <si>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</si>
  <si>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</si>
  <si>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</si>
  <si>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</si>
  <si>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</si>
  <si>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</si>
  <si>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</si>
  <si>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</si>
  <si>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</si>
  <si>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</si>
  <si>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</si>
  <si>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</si>
  <si>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</si>
  <si>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</si>
  <si>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</si>
  <si>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</si>
  <si>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</si>
  <si>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</si>
  <si>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</si>
  <si>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</si>
  <si>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</si>
  <si>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</si>
  <si>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</si>
  <si>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</si>
  <si>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</si>
  <si>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</si>
  <si>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</si>
  <si>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</si>
  <si>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</si>
  <si>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</si>
  <si>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</si>
  <si>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</si>
  <si>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</si>
  <si>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</si>
  <si>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</si>
  <si>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</si>
  <si>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</si>
  <si>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</si>
  <si>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</si>
  <si>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</si>
  <si>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</si>
  <si>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</si>
  <si>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</si>
  <si>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</si>
  <si>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</si>
  <si>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</si>
  <si>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</si>
  <si>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</si>
  <si>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</si>
  <si>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</si>
  <si>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</si>
  <si>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</si>
  <si>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</si>
  <si>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</si>
  <si>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</si>
  <si>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</si>
  <si>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</si>
  <si>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</si>
  <si>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</si>
  <si>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</si>
  <si>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</si>
  <si>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</si>
  <si>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</si>
  <si>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</si>
  <si>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</si>
  <si>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</si>
  <si>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</si>
  <si>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</si>
  <si>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</si>
  <si>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</si>
  <si>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</si>
  <si>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</si>
  <si>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</si>
  <si>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</si>
  <si>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</si>
  <si>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</si>
  <si>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</si>
  <si>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</si>
  <si>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</si>
  <si>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</si>
  <si>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</si>
  <si>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</si>
  <si>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</si>
  <si>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</si>
  <si>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</si>
  <si>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</si>
  <si>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</si>
  <si>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</si>
  <si>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</si>
  <si>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</si>
  <si>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</si>
  <si>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</si>
  <si>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</si>
  <si>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</si>
  <si>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</si>
  <si>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</si>
  <si>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</si>
  <si>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</si>
  <si>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</si>
  <si>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</si>
  <si>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</si>
  <si>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</si>
  <si>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</si>
  <si>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</si>
  <si>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</si>
  <si>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</si>
  <si>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</si>
  <si>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</si>
  <si>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</si>
  <si>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</si>
  <si>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</si>
  <si>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</si>
  <si>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</si>
  <si>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</si>
  <si>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</si>
  <si>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</si>
  <si>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</si>
  <si>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</si>
  <si>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</si>
  <si>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</si>
  <si>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</si>
  <si>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</si>
  <si>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</si>
  <si>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</si>
  <si>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</si>
  <si>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</si>
  <si>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</si>
  <si>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</si>
  <si>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</si>
  <si>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</si>
  <si>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</si>
  <si>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</si>
  <si>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</si>
  <si>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</si>
  <si>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</si>
  <si>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</si>
  <si>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</si>
  <si>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</si>
  <si>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</si>
  <si>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</si>
  <si>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</si>
  <si>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</si>
  <si>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</si>
  <si>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</si>
  <si>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</si>
  <si>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</si>
  <si>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</si>
  <si>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</si>
  <si>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</si>
  <si>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</si>
  <si>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</si>
  <si>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</si>
  <si>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</si>
  <si>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</si>
  <si>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</si>
  <si>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</si>
  <si>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</si>
  <si>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</si>
  <si>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</si>
  <si>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</si>
  <si>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</si>
  <si>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</si>
  <si>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</si>
  <si>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</si>
  <si>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</si>
  <si>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</si>
  <si>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</si>
  <si>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</si>
  <si>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</si>
  <si>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</si>
  <si>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</si>
  <si>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</si>
  <si>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</si>
  <si>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</si>
  <si>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</si>
  <si>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</si>
  <si>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</si>
  <si>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</si>
  <si>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</si>
  <si>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</si>
  <si>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</si>
  <si>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</si>
  <si>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</si>
  <si>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</si>
  <si>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</si>
  <si>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</si>
  <si>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</si>
  <si>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</si>
  <si>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</si>
  <si>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</si>
  <si>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</si>
  <si>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</si>
  <si>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</si>
  <si>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</si>
  <si>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</si>
  <si>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</si>
  <si>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</si>
  <si>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</si>
  <si>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</si>
  <si>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</si>
  <si>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</si>
  <si>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</si>
  <si>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</si>
  <si>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</si>
  <si>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</si>
  <si>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</si>
  <si>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</si>
  <si>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</si>
  <si>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</si>
  <si>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</si>
  <si>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</si>
  <si>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</si>
  <si>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</si>
  <si>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</si>
  <si>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</si>
  <si>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</si>
  <si>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</si>
  <si>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</si>
  <si>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</si>
  <si>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</si>
  <si>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</si>
  <si>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</si>
  <si>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</si>
  <si>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</si>
  <si>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</si>
  <si>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</si>
  <si>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</si>
  <si>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</si>
  <si>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</si>
  <si>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</si>
  <si>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</si>
  <si>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</si>
  <si>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</si>
  <si>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</si>
  <si>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</si>
  <si>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</si>
  <si>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</si>
  <si>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</si>
  <si>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</si>
  <si>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</si>
  <si>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</si>
  <si>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</si>
  <si>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</si>
  <si>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</si>
  <si>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</si>
  <si>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</si>
  <si>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</si>
  <si>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</si>
  <si>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</si>
  <si>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</si>
  <si>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</si>
  <si>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</si>
  <si>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</si>
  <si>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</si>
  <si>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</si>
  <si>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</si>
  <si>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</si>
  <si>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</si>
  <si>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</si>
  <si>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</si>
  <si>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</si>
  <si>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</si>
  <si>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</si>
  <si>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</si>
  <si>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</si>
  <si>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</si>
  <si>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</si>
  <si>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</si>
  <si>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</si>
  <si>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</si>
  <si>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</si>
  <si>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</si>
  <si>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</si>
  <si>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</si>
  <si>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</si>
  <si>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</si>
  <si>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</si>
  <si>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</si>
  <si>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</si>
  <si>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</si>
  <si>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</si>
  <si>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</si>
  <si>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</si>
  <si>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</si>
  <si>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</si>
  <si>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</si>
  <si>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</si>
  <si>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</si>
  <si>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</si>
  <si>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</si>
  <si>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</si>
  <si>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</si>
  <si>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</si>
  <si>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</si>
  <si>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</si>
  <si>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</si>
  <si>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</si>
  <si>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</si>
  <si>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</si>
  <si>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</si>
  <si>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</si>
  <si>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</si>
  <si>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</si>
  <si>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</si>
  <si>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</si>
  <si>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</si>
  <si>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</si>
  <si>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</si>
  <si>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</si>
  <si>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</si>
  <si>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</si>
  <si>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</si>
  <si>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</si>
  <si>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</si>
  <si>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</si>
  <si>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</si>
  <si>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</si>
  <si>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</si>
  <si>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</si>
  <si>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</si>
  <si>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</si>
  <si>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</si>
  <si>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</si>
  <si>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</si>
  <si>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</si>
  <si>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</si>
  <si>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</si>
  <si>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</si>
  <si>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</si>
  <si>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</si>
  <si>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</si>
  <si>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</si>
  <si>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</si>
  <si>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</si>
  <si>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</si>
  <si>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</si>
  <si>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</si>
  <si>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</si>
  <si>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</si>
  <si>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</si>
  <si>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</si>
  <si>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</si>
  <si>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</si>
  <si>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</si>
  <si>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</si>
  <si>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</si>
  <si>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</si>
  <si>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</si>
  <si>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</si>
  <si>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</si>
  <si>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</si>
  <si>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</si>
  <si>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</si>
  <si>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</si>
  <si>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</si>
  <si>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</si>
  <si>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</si>
  <si>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</si>
  <si>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</si>
  <si>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</si>
  <si>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</si>
  <si>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</si>
  <si>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</si>
  <si>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</si>
  <si>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</si>
  <si>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</si>
  <si>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</si>
  <si>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</si>
  <si>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</si>
  <si>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</si>
  <si>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</si>
  <si>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</si>
  <si>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</si>
  <si>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</si>
  <si>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</si>
  <si>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</si>
  <si>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</si>
  <si>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</si>
  <si>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</si>
  <si>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</si>
  <si>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</si>
  <si>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</si>
  <si>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</si>
  <si>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</si>
  <si>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</si>
  <si>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</si>
  <si>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</si>
  <si>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</si>
  <si>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</si>
  <si>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</si>
  <si>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</si>
  <si>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</si>
  <si>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</si>
  <si>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</si>
  <si>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</si>
  <si>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</si>
  <si>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</si>
  <si>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</si>
  <si>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</si>
  <si>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</si>
  <si>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</si>
  <si>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</si>
  <si>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</si>
  <si>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</si>
  <si>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</si>
  <si>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</si>
  <si>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</si>
  <si>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</si>
  <si>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</si>
  <si>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</si>
  <si>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</si>
  <si>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</si>
  <si>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</si>
  <si>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</si>
  <si>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</si>
  <si>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</si>
  <si>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</si>
  <si>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</si>
  <si>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</si>
  <si>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</si>
  <si>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</si>
  <si>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</si>
  <si>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</si>
  <si>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</si>
  <si>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</si>
  <si>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</si>
  <si>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</si>
  <si>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</si>
  <si>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</si>
  <si>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</si>
  <si>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</si>
  <si>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</si>
  <si>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</si>
  <si>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</si>
  <si>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</si>
  <si>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</si>
  <si>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</si>
  <si>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</si>
  <si>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</si>
  <si>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</si>
  <si>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</si>
  <si>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</si>
  <si>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</si>
  <si>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</si>
  <si>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</si>
  <si>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</si>
  <si>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</si>
  <si>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</si>
  <si>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</si>
  <si>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</si>
  <si>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</si>
  <si>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</si>
  <si>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</si>
  <si>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</si>
  <si>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</si>
  <si>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</si>
  <si>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</si>
  <si>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</si>
  <si>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</si>
  <si>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</si>
  <si>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</si>
  <si>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</si>
  <si>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</si>
  <si>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</si>
  <si>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</si>
  <si>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</si>
  <si>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</si>
  <si>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</si>
  <si>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</si>
  <si>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</si>
  <si>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</si>
  <si>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</si>
  <si>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</si>
  <si>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</si>
  <si>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</si>
  <si>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</si>
  <si>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</si>
  <si>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</si>
  <si>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</si>
  <si>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</si>
  <si>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</si>
  <si>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</si>
  <si>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</si>
  <si>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</si>
  <si>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</si>
  <si>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</si>
  <si>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</si>
  <si>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</si>
  <si>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</si>
  <si>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</si>
  <si>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</si>
  <si>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</si>
  <si>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</si>
  <si>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</si>
  <si>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</si>
  <si>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</si>
  <si>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</si>
  <si>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</si>
  <si>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</si>
  <si>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</si>
  <si>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</si>
  <si>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</si>
  <si>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</si>
  <si>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</si>
  <si>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</si>
  <si>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</si>
  <si>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</si>
  <si>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</si>
  <si>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</si>
  <si>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</si>
  <si>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</si>
  <si>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</si>
  <si>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</si>
  <si>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</si>
  <si>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</si>
  <si>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</si>
  <si>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</si>
  <si>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</si>
  <si>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</si>
  <si>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</si>
  <si>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</si>
  <si>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</si>
  <si>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</si>
  <si>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</si>
  <si>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</si>
  <si>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</si>
  <si>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</si>
  <si>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</si>
  <si>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</si>
  <si>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</si>
  <si>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</si>
  <si>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</si>
  <si>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</si>
  <si>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</si>
  <si>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</si>
  <si>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</si>
  <si>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</si>
  <si>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</si>
  <si>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</si>
  <si>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</si>
  <si>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</si>
  <si>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</si>
  <si>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</si>
  <si>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</si>
  <si>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</si>
  <si>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</si>
  <si>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</si>
  <si>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</si>
  <si>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</si>
  <si>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</si>
  <si>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</si>
  <si>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</si>
  <si>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</si>
  <si>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</si>
  <si>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</si>
  <si>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</si>
  <si>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</si>
  <si>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</si>
  <si>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</si>
  <si>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</si>
  <si>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</si>
  <si>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</si>
  <si>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</si>
  <si>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</si>
  <si>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</si>
  <si>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</si>
  <si>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</si>
  <si>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</si>
  <si>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</si>
  <si>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</si>
  <si>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</si>
  <si>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</si>
  <si>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</si>
  <si>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</si>
  <si>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</si>
  <si>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</si>
  <si>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</si>
  <si>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</si>
  <si>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</si>
  <si>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</si>
  <si>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</si>
  <si>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</si>
  <si>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</si>
  <si>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</si>
  <si>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</si>
  <si>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</si>
  <si>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</si>
  <si>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</si>
  <si>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</si>
  <si>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</si>
  <si>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</si>
  <si>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</si>
  <si>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</si>
  <si>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</si>
  <si>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</si>
  <si>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</si>
  <si>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</si>
  <si>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</si>
  <si>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</si>
  <si>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</si>
  <si>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</si>
  <si>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</si>
  <si>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</si>
  <si>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</si>
  <si>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</si>
  <si>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</si>
  <si>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</si>
  <si>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</si>
  <si>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</si>
  <si>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</si>
  <si>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</si>
  <si>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</si>
  <si>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</si>
  <si>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</si>
  <si>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</si>
  <si>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</si>
  <si>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</si>
  <si>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</si>
  <si>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</si>
  <si>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</si>
  <si>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</si>
  <si>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</si>
  <si>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</si>
  <si>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</si>
  <si>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</si>
  <si>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</si>
  <si>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</si>
  <si>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</si>
  <si>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</si>
  <si>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</si>
  <si>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</si>
  <si>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</si>
  <si>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</si>
  <si>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</si>
  <si>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</si>
  <si>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</si>
  <si>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</si>
  <si>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</si>
  <si>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</si>
  <si>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</si>
  <si>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</si>
  <si>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</si>
  <si>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</si>
  <si>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</si>
  <si>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</si>
  <si>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</si>
  <si>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</si>
  <si>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</si>
  <si>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</si>
  <si>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</si>
  <si>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</si>
  <si>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</si>
  <si>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</si>
  <si>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</si>
  <si>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</si>
  <si>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</si>
  <si>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</si>
  <si>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</si>
  <si>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</si>
  <si>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</si>
  <si>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</si>
  <si>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</si>
  <si>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</si>
  <si>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</si>
  <si>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</si>
  <si>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</si>
  <si>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</si>
  <si>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</si>
  <si>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</si>
  <si>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</si>
  <si>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</si>
  <si>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</si>
  <si>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</si>
  <si>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</si>
  <si>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</si>
  <si>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</si>
  <si>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</si>
  <si>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</si>
  <si>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</si>
  <si>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</si>
  <si>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</si>
  <si>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</si>
  <si>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</si>
  <si>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</si>
  <si>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</si>
  <si>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</si>
  <si>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</si>
  <si>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</si>
  <si>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</si>
  <si>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</si>
  <si>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</si>
  <si>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</si>
  <si>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</si>
  <si>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</si>
  <si>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</si>
  <si>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</si>
  <si>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</si>
  <si>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</si>
  <si>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</si>
  <si>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</si>
  <si>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</si>
  <si>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</si>
  <si>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</si>
  <si>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</si>
  <si>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</si>
  <si>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</si>
  <si>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</si>
  <si>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</si>
  <si>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</si>
  <si>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</si>
  <si>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</si>
  <si>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</si>
  <si>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</si>
  <si>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</si>
  <si>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</si>
  <si>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</si>
  <si>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</si>
  <si>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</si>
  <si>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</si>
  <si>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</si>
  <si>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</si>
  <si>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</si>
  <si>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</si>
  <si>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</si>
  <si>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</si>
  <si>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</si>
  <si>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</si>
  <si>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</si>
  <si>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</si>
  <si>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</si>
  <si>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</si>
  <si>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</si>
  <si>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</si>
  <si>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</si>
  <si>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</si>
  <si>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</si>
  <si>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</si>
  <si>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</si>
  <si>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</si>
  <si>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</si>
  <si>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</si>
  <si>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</si>
  <si>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</si>
  <si>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</si>
  <si>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</si>
  <si>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</si>
  <si>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</si>
  <si>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</si>
  <si>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</si>
  <si>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</si>
  <si>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</si>
  <si>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</si>
  <si>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</si>
  <si>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</si>
  <si>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</si>
  <si>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</si>
  <si>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</si>
  <si>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</si>
  <si>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</si>
  <si>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</si>
  <si>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</si>
  <si>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</si>
  <si>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</si>
  <si>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</si>
  <si>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</si>
  <si>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</si>
  <si>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</si>
  <si>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</si>
  <si>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</si>
  <si>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</si>
  <si>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</si>
  <si>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</si>
  <si>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</si>
  <si>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</si>
  <si>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</si>
  <si>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</si>
  <si>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</si>
  <si>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</si>
  <si>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</si>
  <si>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</si>
  <si>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</si>
  <si>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</si>
  <si>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</si>
  <si>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</si>
  <si>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</si>
  <si>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</si>
  <si>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</si>
  <si>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</si>
  <si>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</si>
  <si>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</si>
  <si>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</si>
  <si>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</si>
  <si>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</si>
  <si>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</si>
  <si>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</si>
  <si>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</si>
  <si>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</si>
  <si>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</si>
  <si>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</si>
  <si>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</si>
  <si>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</si>
  <si>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</si>
  <si>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</si>
  <si>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</si>
  <si>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</si>
  <si>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</si>
  <si>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</si>
  <si>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</si>
  <si>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</si>
  <si>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</si>
  <si>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</si>
  <si>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</si>
  <si>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</si>
  <si>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</si>
  <si>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</si>
  <si>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</si>
  <si>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</si>
  <si>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</si>
  <si>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</si>
  <si>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</si>
  <si>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</si>
  <si>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</si>
  <si>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</si>
  <si>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</si>
  <si>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</si>
  <si>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</si>
  <si>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</si>
  <si>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</si>
  <si>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</si>
  <si>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</si>
  <si>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</si>
  <si>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</si>
  <si>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</si>
  <si>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</si>
  <si>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</si>
  <si>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</si>
  <si>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</si>
  <si>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</si>
  <si>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</si>
  <si>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</si>
  <si>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</si>
  <si>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</si>
  <si>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</si>
  <si>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</si>
  <si>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</si>
  <si>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</si>
  <si>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</si>
  <si>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</si>
  <si>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</si>
  <si>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</si>
  <si>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</si>
  <si>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</si>
  <si>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</si>
  <si>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</si>
  <si>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</si>
  <si>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</si>
  <si>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</si>
  <si>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</si>
  <si>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</si>
  <si>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</si>
  <si>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</si>
  <si>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</si>
  <si>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</si>
  <si>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</si>
  <si>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</si>
  <si>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</si>
  <si>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</si>
  <si>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</si>
  <si>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</si>
  <si>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</si>
  <si>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</si>
  <si>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</si>
  <si>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</si>
  <si>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</si>
  <si>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</si>
  <si>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</si>
  <si>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</si>
  <si>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</si>
  <si>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</si>
  <si>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</si>
  <si>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</si>
  <si>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</si>
  <si>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</si>
  <si>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</si>
  <si>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</si>
  <si>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</si>
  <si>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</si>
  <si>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</si>
  <si>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</si>
  <si>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</si>
  <si>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</si>
  <si>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</si>
  <si>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</si>
  <si>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</si>
  <si>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</si>
  <si>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</si>
  <si>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</si>
  <si>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</si>
  <si>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</si>
  <si>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</si>
  <si>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</si>
  <si>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</si>
  <si>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</si>
  <si>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</si>
  <si>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</si>
  <si>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</si>
  <si>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</si>
  <si>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</si>
  <si>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</si>
  <si>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</si>
  <si>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</si>
  <si>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</si>
  <si>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</si>
  <si>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</si>
  <si>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</si>
  <si>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</si>
  <si>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</si>
  <si>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</si>
  <si>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</si>
  <si>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</si>
  <si>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</si>
  <si>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</si>
  <si>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</si>
  <si>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</si>
  <si>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</si>
  <si>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</si>
  <si>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</si>
  <si>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</si>
  <si>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</si>
  <si>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</si>
  <si>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</si>
  <si>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</si>
  <si>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</si>
  <si>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</si>
  <si>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</si>
  <si>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</si>
  <si>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</si>
  <si>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</si>
  <si>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</si>
  <si>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</si>
  <si>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</si>
  <si>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</si>
  <si>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</si>
  <si>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</si>
  <si>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</si>
  <si>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</si>
  <si>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</si>
  <si>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</si>
  <si>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</si>
  <si>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</si>
  <si>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</si>
  <si>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</si>
  <si>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</si>
  <si>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</si>
  <si>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</si>
  <si>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</si>
  <si>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</si>
  <si>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</si>
  <si>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</si>
  <si>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</si>
  <si>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</si>
  <si>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</si>
  <si>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</si>
  <si>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</si>
  <si>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</si>
  <si>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</si>
  <si>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</si>
  <si>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</si>
  <si>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</si>
  <si>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</si>
  <si>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</si>
  <si>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</si>
  <si>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</si>
  <si>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</si>
  <si>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</si>
  <si>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</si>
  <si>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</si>
  <si>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</si>
  <si>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</si>
  <si>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</si>
  <si>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</si>
  <si>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</si>
  <si>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</si>
  <si>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</si>
  <si>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</si>
  <si>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</si>
  <si>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</si>
  <si>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</si>
  <si>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</si>
  <si>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</si>
  <si>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</si>
  <si>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</si>
  <si>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</si>
  <si>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</si>
  <si>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</si>
  <si>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</si>
  <si>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</si>
  <si>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</si>
  <si>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</si>
  <si>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</si>
  <si>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</si>
  <si>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</si>
  <si>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</si>
  <si>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</si>
  <si>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</si>
  <si>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</si>
  <si>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</si>
  <si>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</si>
  <si>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</si>
  <si>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</si>
  <si>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</si>
  <si>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</si>
  <si>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</si>
  <si>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</si>
  <si>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</si>
  <si>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</si>
  <si>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</si>
  <si>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</si>
  <si>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</si>
  <si>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</si>
  <si>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</si>
  <si>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</si>
  <si>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</si>
  <si>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</si>
  <si>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</si>
  <si>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</si>
  <si>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</si>
  <si>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</si>
  <si>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</si>
  <si>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</si>
  <si>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</si>
  <si>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</si>
  <si>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</si>
  <si>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</si>
  <si>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</si>
  <si>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</si>
  <si>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</si>
  <si>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</si>
  <si>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</si>
  <si>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</si>
  <si>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</si>
  <si>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</si>
  <si>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</si>
  <si>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</si>
  <si>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</si>
  <si>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</si>
  <si>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</si>
  <si>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</si>
  <si>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</si>
  <si>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</si>
  <si>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</si>
  <si>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</si>
  <si>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</si>
  <si>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</si>
  <si>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</si>
  <si>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</si>
  <si>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</si>
  <si>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</si>
  <si>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</si>
  <si>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</si>
  <si>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</si>
  <si>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</si>
  <si>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</si>
  <si>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</si>
  <si>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</si>
  <si>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</si>
  <si>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</si>
  <si>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</si>
  <si>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</si>
  <si>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</si>
  <si>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</si>
  <si>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</si>
  <si>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</si>
  <si>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</si>
  <si>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</si>
  <si>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</si>
  <si>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</si>
  <si>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</si>
  <si>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</si>
  <si>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</si>
  <si>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</si>
  <si>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</si>
  <si>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</si>
  <si>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</si>
  <si>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</si>
  <si>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</si>
  <si>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</si>
  <si>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</si>
  <si>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</si>
  <si>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</si>
  <si>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</si>
  <si>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</si>
  <si>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</si>
  <si>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</si>
  <si>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</si>
  <si>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</si>
  <si>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</si>
  <si>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</si>
  <si>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</si>
  <si>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</si>
  <si>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</si>
  <si>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</si>
  <si>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</si>
  <si>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</si>
  <si>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</si>
  <si>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</si>
  <si>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</si>
  <si>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</si>
  <si>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</si>
  <si>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</si>
  <si>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</si>
  <si>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</si>
  <si>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</si>
  <si>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</si>
  <si>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</si>
  <si>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</si>
  <si>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</si>
  <si>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</si>
  <si>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</si>
  <si>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</si>
  <si>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</si>
  <si>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</si>
  <si>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</si>
  <si>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</si>
  <si>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</si>
  <si>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</si>
  <si>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</si>
  <si>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</si>
  <si>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</si>
  <si>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</si>
  <si>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</si>
  <si>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</si>
  <si>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</si>
  <si>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</si>
  <si>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</si>
  <si>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</si>
  <si>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</si>
  <si>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</si>
  <si>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</si>
  <si>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</si>
  <si>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</si>
  <si>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</si>
  <si>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</si>
  <si>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</si>
  <si>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</si>
  <si>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</si>
  <si>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</si>
  <si>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</si>
  <si>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</si>
  <si>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</si>
  <si>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</si>
  <si>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</si>
  <si>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</si>
  <si>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</si>
  <si>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</si>
  <si>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</si>
  <si>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</si>
  <si>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</si>
  <si>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</si>
  <si>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</si>
  <si>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</si>
  <si>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</si>
  <si>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</si>
  <si>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</si>
  <si>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</si>
  <si>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</si>
  <si>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</si>
  <si>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</si>
  <si>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</si>
  <si>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</si>
  <si>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</si>
  <si>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</si>
  <si>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</si>
  <si>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</si>
  <si>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</si>
  <si>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</si>
  <si>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</si>
  <si>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</si>
  <si>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</si>
  <si>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</si>
  <si>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</si>
  <si>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</si>
  <si>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</si>
  <si>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</si>
  <si>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</si>
  <si>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</si>
  <si>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</si>
  <si>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</si>
  <si>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</si>
  <si>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</si>
  <si>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</si>
  <si>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</si>
  <si>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</si>
  <si>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</si>
  <si>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</si>
  <si>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</si>
  <si>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</si>
  <si>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</si>
  <si>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</si>
  <si>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</si>
  <si>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</si>
  <si>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</si>
  <si>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</si>
  <si>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</si>
  <si>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</si>
  <si>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</si>
  <si>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</si>
  <si>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</si>
  <si>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</si>
  <si>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</si>
  <si>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</si>
  <si>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</si>
  <si>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</si>
  <si>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</si>
  <si>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</si>
  <si>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</si>
  <si>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</si>
  <si>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</si>
  <si>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</si>
  <si>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</si>
  <si>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</si>
  <si>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</si>
  <si>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</si>
  <si>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</si>
  <si>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</si>
  <si>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</si>
  <si>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</si>
  <si>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</si>
  <si>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</si>
  <si>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</si>
  <si>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</si>
  <si>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</si>
  <si>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</si>
  <si>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</si>
  <si>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</si>
  <si>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</si>
  <si>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</si>
  <si>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</si>
  <si>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</si>
  <si>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</si>
  <si>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</si>
  <si>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</si>
  <si>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</si>
  <si>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</si>
  <si>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</si>
  <si>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</si>
  <si>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</si>
  <si>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</si>
  <si>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</si>
  <si>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</si>
  <si>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</si>
  <si>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</si>
  <si>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</si>
  <si>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</si>
  <si>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</si>
  <si>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</si>
  <si>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</si>
  <si>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</si>
  <si>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</si>
  <si>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</si>
  <si>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</si>
  <si>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</si>
  <si>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</si>
  <si>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</si>
  <si>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</si>
  <si>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</si>
  <si>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</si>
  <si>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</si>
  <si>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</si>
  <si>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</si>
  <si>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</si>
  <si>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</si>
  <si>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</si>
  <si>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</si>
  <si>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</si>
  <si>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</si>
  <si>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</si>
  <si>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</si>
  <si>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</si>
  <si>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</si>
  <si>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</si>
  <si>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</si>
  <si>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</si>
  <si>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</si>
  <si>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</si>
  <si>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</si>
  <si>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</si>
  <si>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</si>
  <si>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</si>
  <si>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</si>
  <si>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</si>
  <si>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</si>
  <si>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</si>
  <si>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</si>
  <si>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</si>
  <si>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</si>
  <si>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</si>
  <si>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</si>
  <si>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</si>
  <si>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</si>
  <si>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</si>
  <si>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</si>
  <si>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</si>
  <si>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</si>
  <si>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</si>
  <si>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</si>
  <si>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</si>
  <si>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</si>
  <si>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</si>
  <si>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</si>
  <si>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</si>
  <si>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</si>
  <si>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</si>
  <si>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</si>
  <si>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</si>
  <si>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</si>
  <si>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</si>
  <si>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</si>
  <si>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</si>
  <si>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</si>
  <si>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</si>
  <si>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</si>
  <si>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</si>
  <si>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</si>
  <si>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</si>
  <si>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</si>
  <si>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</si>
  <si>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</si>
  <si>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</si>
  <si>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</si>
  <si>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</si>
  <si>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</si>
  <si>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</si>
  <si>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</si>
  <si>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</si>
  <si>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</si>
  <si>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</si>
  <si>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</si>
  <si>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</si>
  <si>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</si>
  <si>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</si>
  <si>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</si>
  <si>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</si>
  <si>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</si>
  <si>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</si>
  <si>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</si>
  <si>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</si>
  <si>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</si>
  <si>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</si>
  <si>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</si>
  <si>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</si>
  <si>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</si>
  <si>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</si>
  <si>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</si>
  <si>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</si>
  <si>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</si>
  <si>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</si>
  <si>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</si>
  <si>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</si>
  <si>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</si>
  <si>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</si>
  <si>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</si>
  <si>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</si>
  <si>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</si>
  <si>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</si>
  <si>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</si>
  <si>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</si>
  <si>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</si>
  <si>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</si>
  <si>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</si>
  <si>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</si>
  <si>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</si>
  <si>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</si>
  <si>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</si>
  <si>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</si>
  <si>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</si>
  <si>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</si>
  <si>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</si>
  <si>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</si>
  <si>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</si>
  <si>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</si>
  <si>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</si>
  <si>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</si>
  <si>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</si>
  <si>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</si>
  <si>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</si>
  <si>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</si>
  <si>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</si>
  <si>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</si>
  <si>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</si>
  <si>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</si>
  <si>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</si>
  <si>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</si>
  <si>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</si>
  <si>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</si>
  <si>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</si>
  <si>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</si>
  <si>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</si>
  <si>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</si>
  <si>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</si>
  <si>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</si>
  <si>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</si>
  <si>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</si>
  <si>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</si>
  <si>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</si>
  <si>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</si>
  <si>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</si>
  <si>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</si>
  <si>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</si>
  <si>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</si>
  <si>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</si>
  <si>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</si>
  <si>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</si>
  <si>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</si>
  <si>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</si>
  <si>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</si>
  <si>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</si>
  <si>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</si>
  <si>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</si>
  <si>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</si>
  <si>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</si>
  <si>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</si>
  <si>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</si>
  <si>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</si>
  <si>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</si>
  <si>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</si>
  <si>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</si>
  <si>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</si>
  <si>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</si>
  <si>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</si>
  <si>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</si>
  <si>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</si>
  <si>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</si>
  <si>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</si>
  <si>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</si>
  <si>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</si>
  <si>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</si>
  <si>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</si>
  <si>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</si>
  <si>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</si>
  <si>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</si>
  <si>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</si>
  <si>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</si>
  <si>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</si>
  <si>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</si>
  <si>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</si>
  <si>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</si>
  <si>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</si>
  <si>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</si>
  <si>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</si>
  <si>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</si>
  <si>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</si>
  <si>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</si>
  <si>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</si>
  <si>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</si>
  <si>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</si>
  <si>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</si>
  <si>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</si>
  <si>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</si>
  <si>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</si>
  <si>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</si>
  <si>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</si>
  <si>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</si>
  <si>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</si>
  <si>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</si>
  <si>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</si>
  <si>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</si>
  <si>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</si>
  <si>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</si>
  <si>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</si>
  <si>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</si>
  <si>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</si>
  <si>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</si>
  <si>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</si>
  <si>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</si>
  <si>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</si>
  <si>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</si>
  <si>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</si>
  <si>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</si>
  <si>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</si>
  <si>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</si>
  <si>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</si>
  <si>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</si>
  <si>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</si>
  <si>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</si>
  <si>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</si>
  <si>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</si>
  <si>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</si>
  <si>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</si>
  <si>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</si>
  <si>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</si>
  <si>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</si>
  <si>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</si>
  <si>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</si>
  <si>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</si>
  <si>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</si>
  <si>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</si>
  <si>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</si>
  <si>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</si>
  <si>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</si>
  <si>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</si>
  <si>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</si>
  <si>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</si>
  <si>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</si>
  <si>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</si>
  <si>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</si>
  <si>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</si>
  <si>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</si>
  <si>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</si>
  <si>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</si>
  <si>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</si>
  <si>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</si>
  <si>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</si>
  <si>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</si>
  <si>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</si>
  <si>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</si>
  <si>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</si>
  <si>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</si>
  <si>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</si>
  <si>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</si>
  <si>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</si>
  <si>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</si>
  <si>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</si>
  <si>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</si>
  <si>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</si>
  <si>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</si>
  <si>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</si>
  <si>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</si>
  <si>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</si>
  <si>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</si>
  <si>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</si>
  <si>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</si>
  <si>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</si>
  <si>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</si>
  <si>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</si>
  <si>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</si>
  <si>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</si>
  <si>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</si>
  <si>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</si>
  <si>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</si>
  <si>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</si>
  <si>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</si>
  <si>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</si>
  <si>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</si>
  <si>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</si>
  <si>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</si>
  <si>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</si>
  <si>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</si>
  <si>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</si>
  <si>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</si>
  <si>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</si>
  <si>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</si>
  <si>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</si>
  <si>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</si>
  <si>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</si>
  <si>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</si>
  <si>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</si>
  <si>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</si>
  <si>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</si>
  <si>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</si>
  <si>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</si>
  <si>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</si>
  <si>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</si>
  <si>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</si>
  <si>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</si>
  <si>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</si>
  <si>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</si>
  <si>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</si>
  <si>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</si>
  <si>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</si>
  <si>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</si>
  <si>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</si>
  <si>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</si>
  <si>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</si>
  <si>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</si>
  <si>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</si>
  <si>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</si>
  <si>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</si>
  <si>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</si>
  <si>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</si>
  <si>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</si>
  <si>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</si>
  <si>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</si>
  <si>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</si>
  <si>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</si>
  <si>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</si>
  <si>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</si>
  <si>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</si>
  <si>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</si>
  <si>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</si>
  <si>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</si>
  <si>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</si>
  <si>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</si>
  <si>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</si>
  <si>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</si>
  <si>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</si>
  <si>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</si>
  <si>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</si>
  <si>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</si>
  <si>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</si>
  <si>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</si>
  <si>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</si>
  <si>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</si>
  <si>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</si>
  <si>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</si>
  <si>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</si>
  <si>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</si>
  <si>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</si>
  <si>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</si>
  <si>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</si>
  <si>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</si>
  <si>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</si>
  <si>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</si>
  <si>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</si>
  <si>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</si>
  <si>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</si>
  <si>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</si>
  <si>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</si>
  <si>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</si>
  <si>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</si>
  <si>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</si>
  <si>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</si>
  <si>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</si>
  <si>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</si>
  <si>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</si>
  <si>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</si>
  <si>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</si>
  <si>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</si>
  <si>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</si>
  <si>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</si>
  <si>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</si>
  <si>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</si>
  <si>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</si>
  <si>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</si>
  <si>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</si>
  <si>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</si>
  <si>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</si>
  <si>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</si>
  <si>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</si>
  <si>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</si>
  <si>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</si>
  <si>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</si>
  <si>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</si>
  <si>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</si>
  <si>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</si>
  <si>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</si>
  <si>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</si>
  <si>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</si>
  <si>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</si>
  <si>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</si>
  <si>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</si>
  <si>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</si>
  <si>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</si>
  <si>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</si>
  <si>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</si>
  <si>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</si>
  <si>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</si>
  <si>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</si>
  <si>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</si>
  <si>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</si>
  <si>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</si>
  <si>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</si>
  <si>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</si>
  <si>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</si>
  <si>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</si>
  <si>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</si>
  <si>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</si>
  <si>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</si>
  <si>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</si>
  <si>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</si>
  <si>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</si>
  <si>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</si>
  <si>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</si>
  <si>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</si>
  <si>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</si>
  <si>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</si>
  <si>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</si>
  <si>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</si>
  <si>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</si>
  <si>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</si>
  <si>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</si>
  <si>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</si>
  <si>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</si>
  <si>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</si>
  <si>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</si>
  <si>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</si>
  <si>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</si>
  <si>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</si>
  <si>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</si>
  <si>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</si>
  <si>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</si>
  <si>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</si>
  <si>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</si>
  <si>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</si>
  <si>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</si>
  <si>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</si>
  <si>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</si>
  <si>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</si>
  <si>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</si>
  <si>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</si>
  <si>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</si>
  <si>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</si>
  <si>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</si>
  <si>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</si>
  <si>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</si>
  <si>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</si>
  <si>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</si>
  <si>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</si>
  <si>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</si>
  <si>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</si>
  <si>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</si>
  <si>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</si>
  <si>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</si>
  <si>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</si>
  <si>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</si>
  <si>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</si>
  <si>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</si>
  <si>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</si>
  <si>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</si>
  <si>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</si>
  <si>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</si>
  <si>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</si>
  <si>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</si>
  <si>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</si>
  <si>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</si>
  <si>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</si>
  <si>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</si>
  <si>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</si>
  <si>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</si>
  <si>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</si>
  <si>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</si>
  <si>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</si>
  <si>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</si>
  <si>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</si>
  <si>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</si>
  <si>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</si>
  <si>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</si>
  <si>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</si>
  <si>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</si>
  <si>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</si>
  <si>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</si>
  <si>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</si>
  <si>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</si>
  <si>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</si>
  <si>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</si>
  <si>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</si>
  <si>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</si>
  <si>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</si>
  <si>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</si>
  <si>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</si>
  <si>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</si>
  <si>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</si>
  <si>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</si>
  <si>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</si>
  <si>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</si>
  <si>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</si>
  <si>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</si>
  <si>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</si>
  <si>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</si>
  <si>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</si>
  <si>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</si>
  <si>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</si>
  <si>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</si>
  <si>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</si>
  <si>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</si>
  <si>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</si>
  <si>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</si>
  <si>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</si>
  <si>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</si>
  <si>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</si>
  <si>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</si>
  <si>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</si>
  <si>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</si>
  <si>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</si>
  <si>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</si>
  <si>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</si>
  <si>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</si>
  <si>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</si>
  <si>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</si>
  <si>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</si>
  <si>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</si>
  <si>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</si>
  <si>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</si>
  <si>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</si>
  <si>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</si>
  <si>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</si>
  <si>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</si>
  <si>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</si>
  <si>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</si>
  <si>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</si>
  <si>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</si>
  <si>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</si>
  <si>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</si>
  <si>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</si>
  <si>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</si>
  <si>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</si>
  <si>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</si>
  <si>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</si>
  <si>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</si>
  <si>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</si>
  <si>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</si>
  <si>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</si>
  <si>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</si>
  <si>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</si>
  <si>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</si>
  <si>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</si>
  <si>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</si>
  <si>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</si>
  <si>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</si>
  <si>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</si>
  <si>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</si>
  <si>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</si>
  <si>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</si>
  <si>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</si>
  <si>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</si>
  <si>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</si>
  <si>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</si>
  <si>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</si>
  <si>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</si>
  <si>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</si>
  <si>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</si>
  <si>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</si>
  <si>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</si>
  <si>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</si>
  <si>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</si>
  <si>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</si>
  <si>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</si>
  <si>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</si>
  <si>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</si>
  <si>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</si>
  <si>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</si>
  <si>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</si>
  <si>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</si>
  <si>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</si>
  <si>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</si>
  <si>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</si>
  <si>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</si>
  <si>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</si>
  <si>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</si>
  <si>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</si>
  <si>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</si>
  <si>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</si>
  <si>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</si>
  <si>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</si>
  <si>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</si>
  <si>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</si>
  <si>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</si>
  <si>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</si>
  <si>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</si>
  <si>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</si>
  <si>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</si>
  <si>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</si>
  <si>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</si>
  <si>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</si>
  <si>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</si>
  <si>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</si>
  <si>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</si>
  <si>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</si>
  <si>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</si>
  <si>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</si>
  <si>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</si>
  <si>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</si>
  <si>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</si>
  <si>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</si>
  <si>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</si>
  <si>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</si>
  <si>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</si>
  <si>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</si>
  <si>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</si>
  <si>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</si>
  <si>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</si>
  <si>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</si>
  <si>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</si>
  <si>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</si>
  <si>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</si>
  <si>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</si>
  <si>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</si>
  <si>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</si>
  <si>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</si>
  <si>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</si>
  <si>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</si>
  <si>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</si>
  <si>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</si>
  <si>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</si>
  <si>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</si>
  <si>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</si>
  <si>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</si>
  <si>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</si>
  <si>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</si>
  <si>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</si>
  <si>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</si>
  <si>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</si>
  <si>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</si>
  <si>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</si>
  <si>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</si>
  <si>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</si>
  <si>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</si>
  <si>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</si>
  <si>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</si>
  <si>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</si>
  <si>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</si>
  <si>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</si>
  <si>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</si>
  <si>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</si>
  <si>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</si>
  <si>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</si>
  <si>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</si>
  <si>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</si>
  <si>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</si>
  <si>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</si>
  <si>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</si>
  <si>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</si>
  <si>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</si>
  <si>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</si>
  <si>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</si>
  <si>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</si>
  <si>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</si>
  <si>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</si>
  <si>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</si>
  <si>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</si>
  <si>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</si>
  <si>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</si>
  <si>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</si>
  <si>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</si>
  <si>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</si>
  <si>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</si>
  <si>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</si>
  <si>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</si>
  <si>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</si>
  <si>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</si>
  <si>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</si>
  <si>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</si>
  <si>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</si>
  <si>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</si>
  <si>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</si>
  <si>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</si>
  <si>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</si>
  <si>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</si>
  <si>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</si>
  <si>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</si>
  <si>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</si>
  <si>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</si>
  <si>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</si>
  <si>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</si>
  <si>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</si>
  <si>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</si>
  <si>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</si>
  <si>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</si>
  <si>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</si>
  <si>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</si>
  <si>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</si>
  <si>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</si>
  <si>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</si>
  <si>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</si>
  <si>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</si>
  <si>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</si>
  <si>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</si>
  <si>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</si>
  <si>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</si>
  <si>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</si>
  <si>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</si>
  <si>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</si>
  <si>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</si>
  <si>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</si>
  <si>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</si>
  <si>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</si>
  <si>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</si>
  <si>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</si>
  <si>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</si>
  <si>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</si>
  <si>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</si>
  <si>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</si>
  <si>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</si>
  <si>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</si>
  <si>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</si>
  <si>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</si>
  <si>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</si>
  <si>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</si>
  <si>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</si>
  <si>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</si>
  <si>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</si>
  <si>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</si>
  <si>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</si>
  <si>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</si>
  <si>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</si>
  <si>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</si>
  <si>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</si>
  <si>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</si>
  <si>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</si>
  <si>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</si>
  <si>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</si>
  <si>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</si>
  <si>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</si>
  <si>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</si>
  <si>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</si>
  <si>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</si>
  <si>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</si>
  <si>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</si>
  <si>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</si>
  <si>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</si>
  <si>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</si>
  <si>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</si>
  <si>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</si>
  <si>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</si>
  <si>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</si>
  <si>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</si>
  <si>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</si>
  <si>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</si>
  <si>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</si>
  <si>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</si>
  <si>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</si>
  <si>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</si>
  <si>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</si>
  <si>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</si>
  <si>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</si>
  <si>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</si>
  <si>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</si>
  <si>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</si>
  <si>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</si>
  <si>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</si>
  <si>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</si>
  <si>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</si>
  <si>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</si>
  <si>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</si>
  <si>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</si>
  <si>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</si>
  <si>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</si>
  <si>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</si>
  <si>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</si>
  <si>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</si>
  <si>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</si>
  <si>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</si>
  <si>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</si>
  <si>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</si>
  <si>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</si>
  <si>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</si>
  <si>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</si>
  <si>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</si>
  <si>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</si>
  <si>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</si>
  <si>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</si>
  <si>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</si>
  <si>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</si>
  <si>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</si>
  <si>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</si>
  <si>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</si>
  <si>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</si>
  <si>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</si>
  <si>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</si>
  <si>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</si>
  <si>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</si>
  <si>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</si>
  <si>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</si>
  <si>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</si>
  <si>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</si>
  <si>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</si>
  <si>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</si>
  <si>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</si>
  <si>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</si>
  <si>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</si>
  <si>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</si>
  <si>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</si>
  <si>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</si>
  <si>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</si>
  <si>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</si>
  <si>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</si>
  <si>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</si>
  <si>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</si>
  <si>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</si>
  <si>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</si>
  <si>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</si>
  <si>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</si>
  <si>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</si>
  <si>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</si>
  <si>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</si>
  <si>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</si>
  <si>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</si>
  <si>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</si>
  <si>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</si>
  <si>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</si>
  <si>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</si>
  <si>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</si>
  <si>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</si>
  <si>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</si>
  <si>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</si>
  <si>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</si>
  <si>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</si>
  <si>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</si>
  <si>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</si>
  <si>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</si>
  <si>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</si>
  <si>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</si>
  <si>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</si>
  <si>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</si>
  <si>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</si>
  <si>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</si>
  <si>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</si>
  <si>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</si>
  <si>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</si>
  <si>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</si>
  <si>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</si>
  <si>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</si>
  <si>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</si>
  <si>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</si>
  <si>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</si>
  <si>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</si>
  <si>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</si>
  <si>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</si>
  <si>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</si>
  <si>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</si>
  <si>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</si>
  <si>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</si>
  <si>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</si>
  <si>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</si>
  <si>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</si>
  <si>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</si>
  <si>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</si>
  <si>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</si>
  <si>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</si>
  <si>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</si>
  <si>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</si>
  <si>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</si>
  <si>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</si>
  <si>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</si>
  <si>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</si>
  <si>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</si>
  <si>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</si>
  <si>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</si>
  <si>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</si>
  <si>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</si>
  <si>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</si>
  <si>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</si>
  <si>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</si>
  <si>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</si>
  <si>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</si>
  <si>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</si>
  <si>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</si>
  <si>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</si>
  <si>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</si>
  <si>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</si>
  <si>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</si>
  <si>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</si>
  <si>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</si>
  <si>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</si>
  <si>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</si>
  <si>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</si>
  <si>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</si>
  <si>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</si>
  <si>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</si>
  <si>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</si>
  <si>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</si>
  <si>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</si>
  <si>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</si>
  <si>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</si>
  <si>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</si>
  <si>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</si>
  <si>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</si>
  <si>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</si>
  <si>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</si>
  <si>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</si>
  <si>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</si>
  <si>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</si>
  <si>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</si>
  <si>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</si>
  <si>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</si>
  <si>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</si>
  <si>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</si>
  <si>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</si>
  <si>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</si>
  <si>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</si>
  <si>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</si>
  <si>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</si>
  <si>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</si>
  <si>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</si>
  <si>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</si>
  <si>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</si>
  <si>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</si>
  <si>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</si>
  <si>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</si>
  <si>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</si>
  <si>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</si>
  <si>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</si>
  <si>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</si>
  <si>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</si>
  <si>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</si>
  <si>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</si>
  <si>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</si>
  <si>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</si>
  <si>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</si>
  <si>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</si>
  <si>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</si>
  <si>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</si>
  <si>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</si>
  <si>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</si>
  <si>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</si>
  <si>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</si>
  <si>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</si>
  <si>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</si>
  <si>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</si>
  <si>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</si>
  <si>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</si>
  <si>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</si>
  <si>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</si>
  <si>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</si>
  <si>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</si>
  <si>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</si>
  <si>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</si>
  <si>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</si>
  <si>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</si>
  <si>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</si>
  <si>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</si>
  <si>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</si>
  <si>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</si>
  <si>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</si>
  <si>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</si>
  <si>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</si>
  <si>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</si>
  <si>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</si>
  <si>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</si>
  <si>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</si>
  <si>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</si>
  <si>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</si>
  <si>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</si>
  <si>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</si>
  <si>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</si>
  <si>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</si>
  <si>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</si>
  <si>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</si>
  <si>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</si>
  <si>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</si>
  <si>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</si>
  <si>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</si>
  <si>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</si>
  <si>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</si>
  <si>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</si>
  <si>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</si>
  <si>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</si>
  <si>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</si>
  <si>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</si>
  <si>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</si>
  <si>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</si>
  <si>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</si>
  <si>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</si>
  <si>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</si>
  <si>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</si>
  <si>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</si>
  <si>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</si>
  <si>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</si>
  <si>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</si>
  <si>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</si>
  <si>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</si>
  <si>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</si>
  <si>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</si>
  <si>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</si>
  <si>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</si>
  <si>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</si>
  <si>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</si>
  <si>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</si>
  <si>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</si>
  <si>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</si>
  <si>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</si>
  <si>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</si>
  <si>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</si>
  <si>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</si>
  <si>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</si>
  <si>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</si>
  <si>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</si>
  <si>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</si>
  <si>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</si>
  <si>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</si>
  <si>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</si>
  <si>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</si>
  <si>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</si>
  <si>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</si>
  <si>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</si>
  <si>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</si>
  <si>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</si>
  <si>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</si>
  <si>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</si>
  <si>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</si>
  <si>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</si>
  <si>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</si>
  <si>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</si>
  <si>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</si>
  <si>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</si>
  <si>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</si>
  <si>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</si>
  <si>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</si>
  <si>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</si>
  <si>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</si>
  <si>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</si>
  <si>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</si>
  <si>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</si>
  <si>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</si>
  <si>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</si>
  <si>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</si>
  <si>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</si>
  <si>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</si>
  <si>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</si>
  <si>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</si>
  <si>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</si>
  <si>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</si>
  <si>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</si>
  <si>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</si>
  <si>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</si>
  <si>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</si>
  <si>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</si>
  <si>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</si>
  <si>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</si>
  <si>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</si>
  <si>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</si>
  <si>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</si>
  <si>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</si>
  <si>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</si>
  <si>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</si>
  <si>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</si>
  <si>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</si>
  <si>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</si>
  <si>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</si>
  <si>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</si>
  <si>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</si>
  <si>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</si>
  <si>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</si>
  <si>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</si>
  <si>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</si>
  <si>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</si>
  <si>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</si>
  <si>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</si>
  <si>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</si>
  <si>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</si>
  <si>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</si>
  <si>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</si>
  <si>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</si>
  <si>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</si>
  <si>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</si>
  <si>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</si>
  <si>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</si>
  <si>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</si>
  <si>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</si>
  <si>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</si>
  <si>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</si>
  <si>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</si>
  <si>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</si>
  <si>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</si>
  <si>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</si>
  <si>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</si>
  <si>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</si>
  <si>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</si>
  <si>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</si>
  <si>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</si>
  <si>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</si>
  <si>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</si>
  <si>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</si>
  <si>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</si>
  <si>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</si>
  <si>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</si>
  <si>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</si>
  <si>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</si>
  <si>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</si>
  <si>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</si>
  <si>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</si>
  <si>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</si>
  <si>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</si>
  <si>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</si>
  <si>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</si>
  <si>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</si>
  <si>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</si>
  <si>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</si>
  <si>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</si>
  <si>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</si>
  <si>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</si>
  <si>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</si>
  <si>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</si>
  <si>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</si>
  <si>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</si>
  <si>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</si>
  <si>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</si>
  <si>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</si>
  <si>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</si>
  <si>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</si>
  <si>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</si>
  <si>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</si>
  <si>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</si>
  <si>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</si>
  <si>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</si>
  <si>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</si>
  <si>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</si>
  <si>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</si>
  <si>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</si>
  <si>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</si>
  <si>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</si>
  <si>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</si>
  <si>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</si>
  <si>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</si>
  <si>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</si>
  <si>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</si>
  <si>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</si>
  <si>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</si>
  <si>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</si>
  <si>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</si>
  <si>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</si>
  <si>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</si>
  <si>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</si>
  <si>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</si>
  <si>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</si>
  <si>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</si>
  <si>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</si>
  <si>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</si>
  <si>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</si>
  <si>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</si>
  <si>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</si>
  <si>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</si>
  <si>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</si>
  <si>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</si>
  <si>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</si>
  <si>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</si>
  <si>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</si>
  <si>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</si>
  <si>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</si>
  <si>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</si>
  <si>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</si>
  <si>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</si>
  <si>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</si>
  <si>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</si>
  <si>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</si>
  <si>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</si>
  <si>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</si>
  <si>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</si>
  <si>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</si>
  <si>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</si>
  <si>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</si>
  <si>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</si>
  <si>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</si>
  <si>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</si>
  <si>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</si>
  <si>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</si>
  <si>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</si>
  <si>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</si>
  <si>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</si>
  <si>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</si>
  <si>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</si>
  <si>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</si>
  <si>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</si>
  <si>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</si>
  <si>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</si>
  <si>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</si>
  <si>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</si>
  <si>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</si>
  <si>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</si>
  <si>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</si>
  <si>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</si>
  <si>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</si>
  <si>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</si>
  <si>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</si>
  <si>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</si>
  <si>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</si>
  <si>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</si>
  <si>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</si>
  <si>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</si>
  <si>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</si>
  <si>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</si>
  <si>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</si>
  <si>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</si>
  <si>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</si>
  <si>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</si>
  <si>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</si>
  <si>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</si>
  <si>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</si>
  <si>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</si>
  <si>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</si>
  <si>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</si>
  <si>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</si>
  <si>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</si>
  <si>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</si>
  <si>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</si>
  <si>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</si>
  <si>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</si>
  <si>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</si>
  <si>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</si>
  <si>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</si>
  <si>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</si>
  <si>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</si>
  <si>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</si>
  <si>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</si>
  <si>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</si>
  <si>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</si>
  <si>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</si>
  <si>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</si>
  <si>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</si>
  <si>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</si>
  <si>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</si>
  <si>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</si>
  <si>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</si>
  <si>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</si>
  <si>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</si>
  <si>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</si>
  <si>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</si>
  <si>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</si>
  <si>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</si>
  <si>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</si>
  <si>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</si>
  <si>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</si>
  <si>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</si>
  <si>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</si>
  <si>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</si>
  <si>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</si>
  <si>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</si>
  <si>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</si>
  <si>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</si>
  <si>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</si>
  <si>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</si>
  <si>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</si>
  <si>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</si>
  <si>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</si>
  <si>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</si>
  <si>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</si>
  <si>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</si>
  <si>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</si>
  <si>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</si>
  <si>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</si>
  <si>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</si>
  <si>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</si>
  <si>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</si>
  <si>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</si>
  <si>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</si>
  <si>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</si>
  <si>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</si>
  <si>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</si>
  <si>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</si>
  <si>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</si>
  <si>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</si>
  <si>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</si>
  <si>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</si>
  <si>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</si>
  <si>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</si>
  <si>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</si>
  <si>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</si>
  <si>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</si>
  <si>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</si>
  <si>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</si>
  <si>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</si>
  <si>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</si>
  <si>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</si>
  <si>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</si>
  <si>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</si>
  <si>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</si>
  <si>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</si>
  <si>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</si>
  <si>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</si>
  <si>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</si>
  <si>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</si>
  <si>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</si>
  <si>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</si>
  <si>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</si>
  <si>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</si>
  <si>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</si>
  <si>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</si>
  <si>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</si>
  <si>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</si>
  <si>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</si>
  <si>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</si>
  <si>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</si>
  <si>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</si>
  <si>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</si>
  <si>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</si>
  <si>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</si>
  <si>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</si>
  <si>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</si>
  <si>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</si>
  <si>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</si>
  <si>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</si>
  <si>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</si>
  <si>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</si>
  <si>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</si>
  <si>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</si>
  <si>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</si>
  <si>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</si>
  <si>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</si>
  <si>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</si>
  <si>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</si>
  <si>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</si>
  <si>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</si>
  <si>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</si>
  <si>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</si>
  <si>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</si>
  <si>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</si>
  <si>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</si>
  <si>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</si>
  <si>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</si>
  <si>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</si>
  <si>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</si>
  <si>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</si>
  <si>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</si>
  <si>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</si>
  <si>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</si>
  <si>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</si>
  <si>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</si>
  <si>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</si>
  <si>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</si>
  <si>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</si>
  <si>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</si>
  <si>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</si>
  <si>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</si>
  <si>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</si>
  <si>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</si>
  <si>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</si>
  <si>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</si>
  <si>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</si>
  <si>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</si>
  <si>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</si>
  <si>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</si>
  <si>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</si>
  <si>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</si>
  <si>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</si>
  <si>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</si>
  <si>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</si>
  <si>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</si>
  <si>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</si>
  <si>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</si>
  <si>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</si>
  <si>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</si>
  <si>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</si>
  <si>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</si>
  <si>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</si>
  <si>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</si>
  <si>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</si>
  <si>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</si>
  <si>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</si>
  <si>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</si>
  <si>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</si>
  <si>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</si>
  <si>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</si>
  <si>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</si>
  <si>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</si>
  <si>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</si>
  <si>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</si>
  <si>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</si>
  <si>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</si>
  <si>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</si>
  <si>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</si>
  <si>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</si>
  <si>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</si>
  <si>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</si>
  <si>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</si>
  <si>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</si>
  <si>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</si>
  <si>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</si>
  <si>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</si>
  <si>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</si>
  <si>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</si>
  <si>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</si>
  <si>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</si>
  <si>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</si>
  <si>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</si>
  <si>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</si>
  <si>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</si>
  <si>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</si>
  <si>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</si>
  <si>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</si>
  <si>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</si>
  <si>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</si>
  <si>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</si>
  <si>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</si>
  <si>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</si>
  <si>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</si>
  <si>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</si>
  <si>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</si>
  <si>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</si>
  <si>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</si>
  <si>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</si>
  <si>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</si>
  <si>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</si>
  <si>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</si>
  <si>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</si>
  <si>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</si>
  <si>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</si>
  <si>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</si>
  <si>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</si>
  <si>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</si>
  <si>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</si>
  <si>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</si>
  <si>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</si>
  <si>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</si>
  <si>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</si>
  <si>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</si>
  <si>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</si>
  <si>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</si>
  <si>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</si>
  <si>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</si>
  <si>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</si>
  <si>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</si>
  <si>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</si>
  <si>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</si>
  <si>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</si>
  <si>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</si>
  <si>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</si>
  <si>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</si>
  <si>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</si>
  <si>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</si>
  <si>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</si>
  <si>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</si>
  <si>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</si>
  <si>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</si>
  <si>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</si>
  <si>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</si>
  <si>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</si>
  <si>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</si>
  <si>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</si>
  <si>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</si>
  <si>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</si>
  <si>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</si>
  <si>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</si>
  <si>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</si>
  <si>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</si>
  <si>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</si>
  <si>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</si>
  <si>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</si>
  <si>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</si>
  <si>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</si>
  <si>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</si>
  <si>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</si>
  <si>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</si>
  <si>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</si>
  <si>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</si>
  <si>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</si>
  <si>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</si>
  <si>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</si>
  <si>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</si>
  <si>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</si>
  <si>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</si>
  <si>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</si>
  <si>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</si>
  <si>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</si>
  <si>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</si>
  <si>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</si>
  <si>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</si>
  <si>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</si>
  <si>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</si>
  <si>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</si>
  <si>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</si>
  <si>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</si>
  <si>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</si>
  <si>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</si>
  <si>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</si>
  <si>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</si>
  <si>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</si>
  <si>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</si>
  <si>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</si>
  <si>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</si>
  <si>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</si>
  <si>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</si>
  <si>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</si>
  <si>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</si>
  <si>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</si>
  <si>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</si>
  <si>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</si>
  <si>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</si>
  <si>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</si>
  <si>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</si>
  <si>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</si>
  <si>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</si>
  <si>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</si>
  <si>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</si>
  <si>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</si>
  <si>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</si>
  <si>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</si>
  <si>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</si>
  <si>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</si>
  <si>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</si>
  <si>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</si>
  <si>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</si>
  <si>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</si>
  <si>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</si>
  <si>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</si>
  <si>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</si>
  <si>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</si>
  <si>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</si>
  <si>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</si>
  <si>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</si>
  <si>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</si>
  <si>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</si>
  <si>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</si>
  <si>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</si>
  <si>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</si>
  <si>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</si>
  <si>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</si>
  <si>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</si>
  <si>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</si>
  <si>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</si>
  <si>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</si>
  <si>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</si>
  <si>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</si>
  <si>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</si>
  <si>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</si>
  <si>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</si>
  <si>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</si>
  <si>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</si>
  <si>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</si>
  <si>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</si>
  <si>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</si>
  <si>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</si>
  <si>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</si>
  <si>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</si>
  <si>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</si>
  <si>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</si>
  <si>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</si>
  <si>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</si>
  <si>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</si>
  <si>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</si>
  <si>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</si>
  <si>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</si>
  <si>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</si>
  <si>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</si>
  <si>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</si>
  <si>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</si>
  <si>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</si>
  <si>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</si>
  <si>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</si>
  <si>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</si>
  <si>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</si>
  <si>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</si>
  <si>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</si>
  <si>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</si>
  <si>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</si>
  <si>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</si>
  <si>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</si>
  <si>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</si>
  <si>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</si>
  <si>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</si>
  <si>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</si>
  <si>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</si>
  <si>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</si>
  <si>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</si>
  <si>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</si>
  <si>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</si>
  <si>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</si>
  <si>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</si>
  <si>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</si>
  <si>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</si>
  <si>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</si>
  <si>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</si>
  <si>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</si>
  <si>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</si>
  <si>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</si>
  <si>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</si>
  <si>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</si>
  <si>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</si>
  <si>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</si>
  <si>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</si>
  <si>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</si>
  <si>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</si>
  <si>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</si>
  <si>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</si>
  <si>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</si>
  <si>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</si>
  <si>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</si>
  <si>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</si>
  <si>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</si>
  <si>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</si>
  <si>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</si>
  <si>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</si>
  <si>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</si>
  <si>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</si>
  <si>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</si>
  <si>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</si>
  <si>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</si>
  <si>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</si>
  <si>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</si>
  <si>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</si>
  <si>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</si>
  <si>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</si>
  <si>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</si>
  <si>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</si>
  <si>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</si>
  <si>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</si>
  <si>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</si>
  <si>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</si>
  <si>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</si>
  <si>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</si>
  <si>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</si>
  <si>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</si>
  <si>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</si>
  <si>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</si>
  <si>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</si>
  <si>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</si>
  <si>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</si>
  <si>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</si>
  <si>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</si>
  <si>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</si>
  <si>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</si>
  <si>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</si>
  <si>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</si>
  <si>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</si>
  <si>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</si>
  <si>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</si>
  <si>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</si>
  <si>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</si>
  <si>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</si>
  <si>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</si>
  <si>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</si>
  <si>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</si>
  <si>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</si>
  <si>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</si>
  <si>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</si>
  <si>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</si>
  <si>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</si>
  <si>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</si>
  <si>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</si>
  <si>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</si>
  <si>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</si>
  <si>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</si>
  <si>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</si>
  <si>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</si>
  <si>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</si>
  <si>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</si>
  <si>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</si>
  <si>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</si>
  <si>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</si>
  <si>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</si>
  <si>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</si>
  <si>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</si>
  <si>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</si>
  <si>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</si>
  <si>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</si>
  <si>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</si>
  <si>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</si>
  <si>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</si>
  <si>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</si>
  <si>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</si>
  <si>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</si>
  <si>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</si>
  <si>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</si>
  <si>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</si>
  <si>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</si>
  <si>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</si>
  <si>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</si>
  <si>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</si>
  <si>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</si>
  <si>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</si>
  <si>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</si>
  <si>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</si>
  <si>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</si>
  <si>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</si>
  <si>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</si>
  <si>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</si>
  <si>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</si>
  <si>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</si>
  <si>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</si>
  <si>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</si>
  <si>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</si>
  <si>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</si>
  <si>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</si>
  <si>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</si>
  <si>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</si>
  <si>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</si>
  <si>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</si>
  <si>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</si>
  <si>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</si>
  <si>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</si>
  <si>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</si>
  <si>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</si>
  <si>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</si>
  <si>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</si>
  <si>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</si>
  <si>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</si>
  <si>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</si>
  <si>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</si>
  <si>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</si>
  <si>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</si>
  <si>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</si>
  <si>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</si>
  <si>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</si>
  <si>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</si>
  <si>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</si>
  <si>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</si>
  <si>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</si>
  <si>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</si>
  <si>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</si>
  <si>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</si>
  <si>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</si>
  <si>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</si>
  <si>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</si>
  <si>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</si>
  <si>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</si>
  <si>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</si>
  <si>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</si>
  <si>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</si>
  <si>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</si>
  <si>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</si>
  <si>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</si>
  <si>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</si>
  <si>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</si>
  <si>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</si>
  <si>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</si>
  <si>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</si>
  <si>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</si>
  <si>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</si>
  <si>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</si>
  <si>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</si>
  <si>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</si>
  <si>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</si>
  <si>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</si>
  <si>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</si>
  <si>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</si>
  <si>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</si>
  <si>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</si>
  <si>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</si>
  <si>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</si>
  <si>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</si>
  <si>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</si>
  <si>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</si>
  <si>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</si>
  <si>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</si>
  <si>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</si>
  <si>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</si>
  <si>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</si>
  <si>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</si>
  <si>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</si>
  <si>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</si>
  <si>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</si>
  <si>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</si>
  <si>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</si>
  <si>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</si>
  <si>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</si>
  <si>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</si>
  <si>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</si>
  <si>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</si>
  <si>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</si>
  <si>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</si>
  <si>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</si>
  <si>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</si>
  <si>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</si>
  <si>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</si>
  <si>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</si>
  <si>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</si>
  <si>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</si>
  <si>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</si>
  <si>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</si>
  <si>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</si>
  <si>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</si>
  <si>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</si>
  <si>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</si>
  <si>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</si>
  <si>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</si>
  <si>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</si>
  <si>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</si>
  <si>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</si>
  <si>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</si>
  <si>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</si>
  <si>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</si>
  <si>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</si>
  <si>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</si>
  <si>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</si>
  <si>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</si>
  <si>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</si>
  <si>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</si>
  <si>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</si>
  <si>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</si>
  <si>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</si>
  <si>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</si>
  <si>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</si>
  <si>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</si>
  <si>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</si>
  <si>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</si>
  <si>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</si>
  <si>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</si>
  <si>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</si>
  <si>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</si>
  <si>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</si>
  <si>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</si>
  <si>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</si>
  <si>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</si>
  <si>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</si>
  <si>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</si>
  <si>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</si>
  <si>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</si>
  <si>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</si>
  <si>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</si>
  <si>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</si>
  <si>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</si>
  <si>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</si>
  <si>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</si>
  <si>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</si>
  <si>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</si>
  <si>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</si>
  <si>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</si>
  <si>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</si>
  <si>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</si>
  <si>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</si>
  <si>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</si>
  <si>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</si>
  <si>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</si>
  <si>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</si>
  <si>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</si>
  <si>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</si>
  <si>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</si>
  <si>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</si>
  <si>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</si>
  <si>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</si>
  <si>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</si>
  <si>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</si>
  <si>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</si>
  <si>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</si>
  <si>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</si>
  <si>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</si>
  <si>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</si>
  <si>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</si>
  <si>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</si>
  <si>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</si>
  <si>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</si>
  <si>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</si>
  <si>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</si>
  <si>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</si>
  <si>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</si>
  <si>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</si>
  <si>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</si>
  <si>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</si>
  <si>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</si>
  <si>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</si>
  <si>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</si>
  <si>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</si>
  <si>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</si>
  <si>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</si>
  <si>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</si>
  <si>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</si>
  <si>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</si>
  <si>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</si>
  <si>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</si>
  <si>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</si>
  <si>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</si>
  <si>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</si>
  <si>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</si>
  <si>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</si>
  <si>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</si>
  <si>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</si>
  <si>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</si>
  <si>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</si>
  <si>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</si>
  <si>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</si>
  <si>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</si>
  <si>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</si>
  <si>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</si>
  <si>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</si>
  <si>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</si>
  <si>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</si>
  <si>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</si>
  <si>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</si>
  <si>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</si>
  <si>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</si>
  <si>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</si>
  <si>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</si>
  <si>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</si>
  <si>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</si>
  <si>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</si>
  <si>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</si>
  <si>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</si>
  <si>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</si>
  <si>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</si>
  <si>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</si>
  <si>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</si>
  <si>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</si>
  <si>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</si>
  <si>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</si>
  <si>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</si>
  <si>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</si>
  <si>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</si>
  <si>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</si>
  <si>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</si>
  <si>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</si>
  <si>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</si>
  <si>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</si>
  <si>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</si>
  <si>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</si>
  <si>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</si>
  <si>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</si>
  <si>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</si>
  <si>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</si>
  <si>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</si>
  <si>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</si>
  <si>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</si>
  <si>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</si>
  <si>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</si>
  <si>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</si>
  <si>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</si>
  <si>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</si>
  <si>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</si>
  <si>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</si>
  <si>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</si>
  <si>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</si>
  <si>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</si>
  <si>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</si>
  <si>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</si>
  <si>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</si>
  <si>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</si>
  <si>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</si>
  <si>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</si>
  <si>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</si>
  <si>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</si>
  <si>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</si>
  <si>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</si>
  <si>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</si>
  <si>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</si>
  <si>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</si>
  <si>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</si>
  <si>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</si>
  <si>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</si>
  <si>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</si>
  <si>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</si>
  <si>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</si>
  <si>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</si>
  <si>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</si>
  <si>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</si>
  <si>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</si>
  <si>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</si>
  <si>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</si>
  <si>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</si>
  <si>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</si>
  <si>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</si>
  <si>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</si>
  <si>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</si>
  <si>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</si>
  <si>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</si>
  <si>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</si>
  <si>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</si>
  <si>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</si>
  <si>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</si>
  <si>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</si>
  <si>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</si>
  <si>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</si>
  <si>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</si>
  <si>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</si>
  <si>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</si>
  <si>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</si>
  <si>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</si>
  <si>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</si>
  <si>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</si>
  <si>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</si>
  <si>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</si>
  <si>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</si>
  <si>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</si>
  <si>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</si>
  <si>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</si>
  <si>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</si>
  <si>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</si>
  <si>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</si>
  <si>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</si>
  <si>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</si>
  <si>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</si>
  <si>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</si>
  <si>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</si>
  <si>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</si>
  <si>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</si>
  <si>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</si>
  <si>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</si>
  <si>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</si>
  <si>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</si>
  <si>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</si>
  <si>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</si>
  <si>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</si>
  <si>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</si>
  <si>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</si>
  <si>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</si>
  <si>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</si>
  <si>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</si>
  <si>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</si>
  <si>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</si>
  <si>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</si>
  <si>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</si>
  <si>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</si>
  <si>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</si>
  <si>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</si>
  <si>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</si>
  <si>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</si>
  <si>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</si>
  <si>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</si>
  <si>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</si>
  <si>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</si>
  <si>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</si>
  <si>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</si>
  <si>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</si>
  <si>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</si>
  <si>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</si>
  <si>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</si>
  <si>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</si>
  <si>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</si>
  <si>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</si>
  <si>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</si>
  <si>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</si>
  <si>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</si>
  <si>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</si>
  <si>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</si>
  <si>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</si>
  <si>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</si>
  <si>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</si>
  <si>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</si>
  <si>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</si>
  <si>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</si>
  <si>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</si>
  <si>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</si>
  <si>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</si>
  <si>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</si>
  <si>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</si>
  <si>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</si>
  <si>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</si>
  <si>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</si>
  <si>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</si>
  <si>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</si>
  <si>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</si>
  <si>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</si>
  <si>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</si>
  <si>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</si>
  <si>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</si>
  <si>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</si>
  <si>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</si>
  <si>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</si>
  <si>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</si>
  <si>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</si>
  <si>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</si>
  <si>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</si>
  <si>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</si>
  <si>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</si>
  <si>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</si>
  <si>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</si>
  <si>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</si>
  <si>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</si>
  <si>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</si>
  <si>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</si>
  <si>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</si>
  <si>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</si>
  <si>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</si>
  <si>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</si>
  <si>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</si>
  <si>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</si>
  <si>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</si>
  <si>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</si>
  <si>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</si>
  <si>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</si>
  <si>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</si>
  <si>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</si>
  <si>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</si>
  <si>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</si>
  <si>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</si>
  <si>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</si>
  <si>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</si>
  <si>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</si>
  <si>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</si>
  <si>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</si>
  <si>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</si>
  <si>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</si>
  <si>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</si>
  <si>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</si>
  <si>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</si>
  <si>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</si>
  <si>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</si>
  <si>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</si>
  <si>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</si>
  <si>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</si>
  <si>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</si>
  <si>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</si>
  <si>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</si>
  <si>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</si>
  <si>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</si>
  <si>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</si>
  <si>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</si>
  <si>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</si>
  <si>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</si>
  <si>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</si>
  <si>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</si>
  <si>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</si>
  <si>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</si>
  <si>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</si>
  <si>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</si>
  <si>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</si>
  <si>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</si>
  <si>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</si>
  <si>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</si>
  <si>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</si>
  <si>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</si>
  <si>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</si>
  <si>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</si>
  <si>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</si>
  <si>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</si>
  <si>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</si>
  <si>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</si>
  <si>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</si>
  <si>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</si>
  <si>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</si>
  <si>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</si>
  <si>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</si>
  <si>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</si>
  <si>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</si>
  <si>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</si>
  <si>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</si>
  <si>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</si>
  <si>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</si>
  <si>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</si>
  <si>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</si>
  <si>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</si>
  <si>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</si>
  <si>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</si>
  <si>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</si>
  <si>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</si>
  <si>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</si>
  <si>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</si>
  <si>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</si>
  <si>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</si>
  <si>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</si>
  <si>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</si>
  <si>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</si>
  <si>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</si>
  <si>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</si>
  <si>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</si>
  <si>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</si>
  <si>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</si>
  <si>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</si>
  <si>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</si>
  <si>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</si>
  <si>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</si>
  <si>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</si>
  <si>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</si>
  <si>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</si>
  <si>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</si>
  <si>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</si>
  <si>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</si>
  <si>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</si>
  <si>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</si>
  <si>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</si>
  <si>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</si>
  <si>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</si>
  <si>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</si>
  <si>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</si>
  <si>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</si>
  <si>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</si>
  <si>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</si>
  <si>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</si>
  <si>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</si>
  <si>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</si>
  <si>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</si>
  <si>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</si>
  <si>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</si>
  <si>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</si>
  <si>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</si>
  <si>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</si>
  <si>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</si>
  <si>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</si>
  <si>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</si>
  <si>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</si>
  <si>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</si>
  <si>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</si>
  <si>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</si>
  <si>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</si>
  <si>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</si>
  <si>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</si>
  <si>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</si>
  <si>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</si>
  <si>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</si>
  <si>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</si>
  <si>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</si>
  <si>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</si>
  <si>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</si>
  <si>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</si>
  <si>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</si>
  <si>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</si>
  <si>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</si>
  <si>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</si>
  <si>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</si>
  <si>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</si>
  <si>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</si>
  <si>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</si>
  <si>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</si>
  <si>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</si>
  <si>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</si>
  <si>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</si>
  <si>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</si>
  <si>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</si>
  <si>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</si>
  <si>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</si>
  <si>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</si>
  <si>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</si>
  <si>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</si>
  <si>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</si>
  <si>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</si>
  <si>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</si>
  <si>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</si>
  <si>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</si>
  <si>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</si>
  <si>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</si>
  <si>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</si>
  <si>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</si>
  <si>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</si>
  <si>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</si>
  <si>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</si>
  <si>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</si>
  <si>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</si>
  <si>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</si>
  <si>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</si>
  <si>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</si>
  <si>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</si>
  <si>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</si>
  <si>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</si>
  <si>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</si>
  <si>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</si>
  <si>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</si>
  <si>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</si>
  <si>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</si>
  <si>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</si>
  <si>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</si>
  <si>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</si>
  <si>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</si>
  <si>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</si>
  <si>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</si>
  <si>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</si>
  <si>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</si>
  <si>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</si>
  <si>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</si>
  <si>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</si>
  <si>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</si>
  <si>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</si>
  <si>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</si>
  <si>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</si>
  <si>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</si>
  <si>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</si>
  <si>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</si>
  <si>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</si>
  <si>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</si>
  <si>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</si>
  <si>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</si>
  <si>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</si>
  <si>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</si>
  <si>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</si>
  <si>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</si>
  <si>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</si>
  <si>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</si>
  <si>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</si>
  <si>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</si>
  <si>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</si>
  <si>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</si>
  <si>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</si>
  <si>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</si>
  <si>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</si>
  <si>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</si>
  <si>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</si>
  <si>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</si>
  <si>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</si>
  <si>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</si>
  <si>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</si>
  <si>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</si>
  <si>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</si>
  <si>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</si>
  <si>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</si>
  <si>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</si>
  <si>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</si>
  <si>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</si>
  <si>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</si>
  <si>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</si>
  <si>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</si>
  <si>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</si>
  <si>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</si>
  <si>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</si>
  <si>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</si>
  <si>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</si>
  <si>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</si>
  <si>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</si>
  <si>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</si>
  <si>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</si>
  <si>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</si>
  <si>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</si>
  <si>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</si>
  <si>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</si>
  <si>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</si>
  <si>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</si>
  <si>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</si>
  <si>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</si>
  <si>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</si>
  <si>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</si>
  <si>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</si>
  <si>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</si>
  <si>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</si>
  <si>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</si>
  <si>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</si>
  <si>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</si>
  <si>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</si>
  <si>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</si>
  <si>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</si>
  <si>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</si>
  <si>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</si>
  <si>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</si>
  <si>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</si>
  <si>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</si>
  <si>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</si>
  <si>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</si>
  <si>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</si>
  <si>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</si>
  <si>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</si>
  <si>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</si>
  <si>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</si>
  <si>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</si>
  <si>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</si>
  <si>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</si>
  <si>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</si>
  <si>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</si>
  <si>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</si>
  <si>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</si>
  <si>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</si>
  <si>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</si>
  <si>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</si>
  <si>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</si>
  <si>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</si>
  <si>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</si>
  <si>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</si>
  <si>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</si>
  <si>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</si>
  <si>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</si>
  <si>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</si>
  <si>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</si>
  <si>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</si>
  <si>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</si>
  <si>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</si>
  <si>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</si>
  <si>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</si>
  <si>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</si>
  <si>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</si>
  <si>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</si>
  <si>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</si>
  <si>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</si>
  <si>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</si>
  <si>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</si>
  <si>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</si>
  <si>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</si>
  <si>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</si>
  <si>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</si>
  <si>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</si>
  <si>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</si>
  <si>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</si>
  <si>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</si>
  <si>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</si>
  <si>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</si>
  <si>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</si>
  <si>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</si>
  <si>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</si>
  <si>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</si>
  <si>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</si>
  <si>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</si>
  <si>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</si>
  <si>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</si>
  <si>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</si>
  <si>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</si>
  <si>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</si>
  <si>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</si>
  <si>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</si>
  <si>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</si>
  <si>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</si>
  <si>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</si>
  <si>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</si>
  <si>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</si>
  <si>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</si>
  <si>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</si>
  <si>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</si>
  <si>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</si>
  <si>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</si>
  <si>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</si>
  <si>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</si>
  <si>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</si>
  <si>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</si>
  <si>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</si>
  <si>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</si>
  <si>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</si>
  <si>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</si>
  <si>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</si>
  <si>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</si>
  <si>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</si>
  <si>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</si>
  <si>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</si>
  <si>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</si>
  <si>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</si>
  <si>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</si>
  <si>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</si>
  <si>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</si>
  <si>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</si>
  <si>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</si>
  <si>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</si>
  <si>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</si>
  <si>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</si>
  <si>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</si>
  <si>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</si>
  <si>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</si>
  <si>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</si>
  <si>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</si>
  <si>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</si>
  <si>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</si>
  <si>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</si>
  <si>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</si>
  <si>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</si>
  <si>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</si>
  <si>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</si>
  <si>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</si>
  <si>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</si>
  <si>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</si>
  <si>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</si>
  <si>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</si>
  <si>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</si>
  <si>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</si>
  <si>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</si>
  <si>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</si>
  <si>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</si>
  <si>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</si>
  <si>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</si>
  <si>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</si>
  <si>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</si>
  <si>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</si>
  <si>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</si>
  <si>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</si>
  <si>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</si>
  <si>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</si>
  <si>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</si>
  <si>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</si>
  <si>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</si>
  <si>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</si>
  <si>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</si>
  <si>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</si>
  <si>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</si>
  <si>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</si>
  <si>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</si>
  <si>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</si>
  <si>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</si>
  <si>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</si>
  <si>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</si>
  <si>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</si>
  <si>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</si>
  <si>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</si>
  <si>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</si>
  <si>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</si>
  <si>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</si>
  <si>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</si>
  <si>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</si>
  <si>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</si>
  <si>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</si>
  <si>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</si>
  <si>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</si>
  <si>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</si>
  <si>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</si>
  <si>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</si>
  <si>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</si>
  <si>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</si>
  <si>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</si>
  <si>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</si>
  <si>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</si>
  <si>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</si>
  <si>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</si>
  <si>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</si>
  <si>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</si>
  <si>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</si>
  <si>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</si>
  <si>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</si>
  <si>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</si>
  <si>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</si>
  <si>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</si>
  <si>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</si>
  <si>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</si>
  <si>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</si>
  <si>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</si>
  <si>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</si>
  <si>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</si>
  <si>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</si>
  <si>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</si>
  <si>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</si>
  <si>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</si>
  <si>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</si>
  <si>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</si>
  <si>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</si>
  <si>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</si>
  <si>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</si>
  <si>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</si>
  <si>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</si>
  <si>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</si>
  <si>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</si>
  <si>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</si>
  <si>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</si>
  <si>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</si>
  <si>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</si>
  <si>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</si>
  <si>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</si>
  <si>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</si>
  <si>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</si>
  <si>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</si>
  <si>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</si>
  <si>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</si>
  <si>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</si>
  <si>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</si>
  <si>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</si>
  <si>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</si>
  <si>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</si>
  <si>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</si>
  <si>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</si>
  <si>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</si>
  <si>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</si>
  <si>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</si>
  <si>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</si>
  <si>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</si>
  <si>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</si>
  <si>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</si>
  <si>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</si>
  <si>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</si>
  <si>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</si>
  <si>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</si>
  <si>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</si>
  <si>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</si>
  <si>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</si>
  <si>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</si>
  <si>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</si>
  <si>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</si>
  <si>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</si>
  <si>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</si>
  <si>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</si>
  <si>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</si>
  <si>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</si>
  <si>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</si>
  <si>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</si>
  <si>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</si>
  <si>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</si>
  <si>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</si>
  <si>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</si>
  <si>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</si>
  <si>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</si>
  <si>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</si>
  <si>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</si>
  <si>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</si>
  <si>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</si>
  <si>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</si>
  <si>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</si>
  <si>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</si>
  <si>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</si>
  <si>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</si>
  <si>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</si>
  <si>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</si>
  <si>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</si>
  <si>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</si>
  <si>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</si>
  <si>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</si>
  <si>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</si>
  <si>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</si>
  <si>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</si>
  <si>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</si>
  <si>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</si>
  <si>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</si>
  <si>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</si>
  <si>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</si>
  <si>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</si>
  <si>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</si>
  <si>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</si>
  <si>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</si>
  <si>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</si>
  <si>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</si>
  <si>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</si>
  <si>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</si>
  <si>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</si>
  <si>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</si>
  <si>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</si>
  <si>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</si>
  <si>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</si>
  <si>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</si>
  <si>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</si>
  <si>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</si>
  <si>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</si>
  <si>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</si>
  <si>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</si>
  <si>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</si>
  <si>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</si>
  <si>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</si>
  <si>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</si>
  <si>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</si>
  <si>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</si>
  <si>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</si>
  <si>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</si>
  <si>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</si>
  <si>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</si>
  <si>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</si>
  <si>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</si>
  <si>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</si>
  <si>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</si>
  <si>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</si>
  <si>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</si>
  <si>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</si>
  <si>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</si>
  <si>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</si>
  <si>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</si>
  <si>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</si>
  <si>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</si>
  <si>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</si>
  <si>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</si>
  <si>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</si>
  <si>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</si>
  <si>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</si>
  <si>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</si>
  <si>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</si>
  <si>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</si>
  <si>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</si>
  <si>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</si>
  <si>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</si>
  <si>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</si>
  <si>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</si>
  <si>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</si>
  <si>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</si>
  <si>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</si>
  <si>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</si>
  <si>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</si>
  <si>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</si>
  <si>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</si>
  <si>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</si>
  <si>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</si>
  <si>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</si>
  <si>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</si>
  <si>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</si>
  <si>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</si>
  <si>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</si>
  <si>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</si>
  <si>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</si>
  <si>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</si>
  <si>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</si>
  <si>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</si>
  <si>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</si>
  <si>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</si>
  <si>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</si>
  <si>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</si>
  <si>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</si>
  <si>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</si>
  <si>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</si>
  <si>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</si>
  <si>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</si>
  <si>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</si>
  <si>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</si>
  <si>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</si>
  <si>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</si>
  <si>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</si>
  <si>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</si>
  <si>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</si>
  <si>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</si>
  <si>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</si>
  <si>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</si>
  <si>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</si>
  <si>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</si>
  <si>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</si>
  <si>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</si>
  <si>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</si>
  <si>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</si>
  <si>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</si>
  <si>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</si>
  <si>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</si>
  <si>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</si>
  <si>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</si>
  <si>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</si>
  <si>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</si>
  <si>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</si>
  <si>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</si>
  <si>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</si>
  <si>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</si>
  <si>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</si>
  <si>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</si>
  <si>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</si>
  <si>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</si>
  <si>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</si>
  <si>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</si>
  <si>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</si>
  <si>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</si>
  <si>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</si>
  <si>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</si>
  <si>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</si>
  <si>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</si>
  <si>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</si>
  <si>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</si>
  <si>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</si>
  <si>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</si>
  <si>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</si>
  <si>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</si>
  <si>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</si>
  <si>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</si>
  <si>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</si>
  <si>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</si>
  <si>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</si>
  <si>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</si>
  <si>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</si>
  <si>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</si>
  <si>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</si>
  <si>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</si>
  <si>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</si>
  <si>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</si>
  <si>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</si>
  <si>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</si>
  <si>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</si>
  <si>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</si>
  <si>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</si>
  <si>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</si>
  <si>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</si>
  <si>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</si>
  <si>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</si>
  <si>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</si>
  <si>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</si>
  <si>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</si>
  <si>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</si>
  <si>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</si>
  <si>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</si>
  <si>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</si>
  <si>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</si>
  <si>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</si>
  <si>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</si>
  <si>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</si>
  <si>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</si>
  <si>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</si>
  <si>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</si>
  <si>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</si>
  <si>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</si>
  <si>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</si>
  <si>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</si>
  <si>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</si>
  <si>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</si>
  <si>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</si>
  <si>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</si>
  <si>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</si>
  <si>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</si>
  <si>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</si>
  <si>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</si>
  <si>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</si>
  <si>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</si>
  <si>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</si>
  <si>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</si>
  <si>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</si>
  <si>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</si>
  <si>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</si>
  <si>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</si>
  <si>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</si>
  <si>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</si>
  <si>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</si>
  <si>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</si>
  <si>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</si>
  <si>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</si>
  <si>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</si>
  <si>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</si>
  <si>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</si>
  <si>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</si>
  <si>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</si>
  <si>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</si>
  <si>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</si>
  <si>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</si>
  <si>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</si>
  <si>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</si>
  <si>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</si>
  <si>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</si>
  <si>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</si>
  <si>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</si>
  <si>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</si>
  <si>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</si>
  <si>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</si>
  <si>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</si>
  <si>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</si>
  <si>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</si>
  <si>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</si>
  <si>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</si>
  <si>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</si>
  <si>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</si>
  <si>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</si>
  <si>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</si>
  <si>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</si>
  <si>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</si>
  <si>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</si>
  <si>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</si>
  <si>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</si>
  <si>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</si>
  <si>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</si>
  <si>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</si>
  <si>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</si>
  <si>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</si>
  <si>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</si>
  <si>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</si>
  <si>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</si>
  <si>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</si>
  <si>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</si>
  <si>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</si>
  <si>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</si>
  <si>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</si>
  <si>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</si>
  <si>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</si>
  <si>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</si>
  <si>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</si>
  <si>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</si>
  <si>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</si>
  <si>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</si>
  <si>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</si>
  <si>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</si>
  <si>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</si>
  <si>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</si>
  <si>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</si>
  <si>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</si>
  <si>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</si>
  <si>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</si>
  <si>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</si>
  <si>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</si>
  <si>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</si>
  <si>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</si>
  <si>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</si>
  <si>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</si>
  <si>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</si>
  <si>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</si>
  <si>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</si>
  <si>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</si>
  <si>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</si>
  <si>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</si>
  <si>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</si>
  <si>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</si>
  <si>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</si>
  <si>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</si>
  <si>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</si>
  <si>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</si>
  <si>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</si>
  <si>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</si>
  <si>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</si>
  <si>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</si>
  <si>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</si>
  <si>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</si>
  <si>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</si>
  <si>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</si>
  <si>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</si>
  <si>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</si>
  <si>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</si>
  <si>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</si>
  <si>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</si>
  <si>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</si>
  <si>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</si>
  <si>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</si>
  <si>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</si>
  <si>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</si>
  <si>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</si>
  <si>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</si>
  <si>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</si>
  <si>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</si>
  <si>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</si>
  <si>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</si>
  <si>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</si>
  <si>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</si>
  <si>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</si>
  <si>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</si>
  <si>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</si>
  <si>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</si>
  <si>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</si>
  <si>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</si>
  <si>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</si>
  <si>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</si>
  <si>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</si>
  <si>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</si>
  <si>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</si>
  <si>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</si>
  <si>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</si>
  <si>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</si>
  <si>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</si>
  <si>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</si>
  <si>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</si>
  <si>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</si>
  <si>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</si>
  <si>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</si>
  <si>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</si>
  <si>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</si>
  <si>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</si>
  <si>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</si>
  <si>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</si>
  <si>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</si>
  <si>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</si>
  <si>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</si>
  <si>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</si>
  <si>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</si>
  <si>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</si>
  <si>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</si>
  <si>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</si>
  <si>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</si>
  <si>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</si>
  <si>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</si>
  <si>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</si>
  <si>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</si>
  <si>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</si>
  <si>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</si>
  <si>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</si>
  <si>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</si>
  <si>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</si>
  <si>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</si>
  <si>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</si>
  <si>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</si>
  <si>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</si>
  <si>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</si>
  <si>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</si>
  <si>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</si>
  <si>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</si>
  <si>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</si>
  <si>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</si>
  <si>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</si>
  <si>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</si>
  <si>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</si>
  <si>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</si>
  <si>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</si>
  <si>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</si>
  <si>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</si>
  <si>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</si>
  <si>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</si>
  <si>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</si>
  <si>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</si>
  <si>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</si>
  <si>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</si>
  <si>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</si>
  <si>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</si>
  <si>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</si>
  <si>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</si>
  <si>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</si>
  <si>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</si>
  <si>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</si>
  <si>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</si>
  <si>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</si>
  <si>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</si>
  <si>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</si>
  <si>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</si>
  <si>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</si>
  <si>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</si>
  <si>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</si>
  <si>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</si>
  <si>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</si>
  <si>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</si>
  <si>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</si>
  <si>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</si>
  <si>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</si>
  <si>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</si>
  <si>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</si>
  <si>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</si>
  <si>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</si>
  <si>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</si>
  <si>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</si>
  <si>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</si>
  <si>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</si>
  <si>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</si>
  <si>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</si>
  <si>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</si>
  <si>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</si>
  <si>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</si>
  <si>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</si>
  <si>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</si>
  <si>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</si>
  <si>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</si>
  <si>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</si>
  <si>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</si>
  <si>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</si>
  <si>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</si>
  <si>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</si>
  <si>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</si>
  <si>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</si>
  <si>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</si>
  <si>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</si>
  <si>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</si>
  <si>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</si>
  <si>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</si>
  <si>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</si>
  <si>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</si>
  <si>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</si>
  <si>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</si>
  <si>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</si>
  <si>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</si>
  <si>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</si>
  <si>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</si>
  <si>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</si>
  <si>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</si>
  <si>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</si>
  <si>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</si>
  <si>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</si>
  <si>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</si>
  <si>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</si>
  <si>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</si>
  <si>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</si>
  <si>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</si>
  <si>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</si>
  <si>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</si>
  <si>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</si>
  <si>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</si>
  <si>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</si>
  <si>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</si>
  <si>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</si>
  <si>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</si>
  <si>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</si>
  <si>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</si>
  <si>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</si>
  <si>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</si>
  <si>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</si>
  <si>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</si>
  <si>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</si>
  <si>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</si>
  <si>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</si>
  <si>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</si>
  <si>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</si>
  <si>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</si>
  <si>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</si>
  <si>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</si>
  <si>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</si>
  <si>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</si>
  <si>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</si>
  <si>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</si>
  <si>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</si>
  <si>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</si>
  <si>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</si>
  <si>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</si>
  <si>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</si>
  <si>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</si>
  <si>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</si>
  <si>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</si>
  <si>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</si>
  <si>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</si>
  <si>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</si>
  <si>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</si>
  <si>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</si>
  <si>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</si>
  <si>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</si>
  <si>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</si>
  <si>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</si>
  <si>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</si>
  <si>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</si>
  <si>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</si>
  <si>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</si>
  <si>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</si>
  <si>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</si>
  <si>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</si>
  <si>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</si>
  <si>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</si>
  <si>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</si>
  <si>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</si>
  <si>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</si>
  <si>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</si>
  <si>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</si>
  <si>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</si>
  <si>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</si>
  <si>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</si>
  <si>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</si>
  <si>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</si>
  <si>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</si>
  <si>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</si>
  <si>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</si>
  <si>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</si>
  <si>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</si>
  <si>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</si>
  <si>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</si>
  <si>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</si>
  <si>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</si>
  <si>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</si>
  <si>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</si>
  <si>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</si>
  <si>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</si>
  <si>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</si>
  <si>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</si>
  <si>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</si>
  <si>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</si>
  <si>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</si>
  <si>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</si>
  <si>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</si>
  <si>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</si>
  <si>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</si>
  <si>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</si>
  <si>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</si>
  <si>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</si>
  <si>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</si>
  <si>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</si>
  <si>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</si>
  <si>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</si>
  <si>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</si>
  <si>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</si>
  <si>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</si>
  <si>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</si>
  <si>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</si>
  <si>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</si>
  <si>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</si>
  <si>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</si>
  <si>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</si>
  <si>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</si>
  <si>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</si>
  <si>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</si>
  <si>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</si>
  <si>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</si>
  <si>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</si>
  <si>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</si>
  <si>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</si>
  <si>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</si>
  <si>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</si>
  <si>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</si>
  <si>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</si>
  <si>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</si>
  <si>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</si>
  <si>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</si>
  <si>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</si>
  <si>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</si>
  <si>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</si>
  <si>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</si>
  <si>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</si>
  <si>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</si>
  <si>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</si>
  <si>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</si>
  <si>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</si>
  <si>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</si>
  <si>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</si>
  <si>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</si>
  <si>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</si>
  <si>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</si>
  <si>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</si>
  <si>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</si>
  <si>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</si>
  <si>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</si>
  <si>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</si>
  <si>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</si>
  <si>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</si>
  <si>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</si>
  <si>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</si>
  <si>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</si>
  <si>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</si>
  <si>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</si>
  <si>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</si>
  <si>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</si>
  <si>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</si>
  <si>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</si>
  <si>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</si>
  <si>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</si>
  <si>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</si>
  <si>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</si>
  <si>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</si>
  <si>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</si>
  <si>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</si>
  <si>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</si>
  <si>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</si>
  <si>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</si>
  <si>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</si>
  <si>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</si>
  <si>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</si>
  <si>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</si>
  <si>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</si>
  <si>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</si>
  <si>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</si>
  <si>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</si>
  <si>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</si>
  <si>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</si>
  <si>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</si>
  <si>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</si>
  <si>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</si>
  <si>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</si>
  <si>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</si>
  <si>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</si>
  <si>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</si>
  <si>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</si>
  <si>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</si>
  <si>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</si>
  <si>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</si>
  <si>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</si>
  <si>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</si>
  <si>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</si>
  <si>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</si>
  <si>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</si>
  <si>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</si>
  <si>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</si>
  <si>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</si>
  <si>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</si>
  <si>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</si>
  <si>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</si>
  <si>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</si>
  <si>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</si>
  <si>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</si>
  <si>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</si>
  <si>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</si>
  <si>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</si>
  <si>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</si>
  <si>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</si>
  <si>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</si>
  <si>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</si>
  <si>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</si>
  <si>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</si>
  <si>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</si>
  <si>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</si>
  <si>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</si>
  <si>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</si>
  <si>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</si>
  <si>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</si>
  <si>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</si>
  <si>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</si>
  <si>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</si>
  <si>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</si>
  <si>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</si>
  <si>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</si>
  <si>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</si>
  <si>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</si>
  <si>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</si>
  <si>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</si>
  <si>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</si>
  <si>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</si>
  <si>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</si>
  <si>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</si>
  <si>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</si>
  <si>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</si>
  <si>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</si>
  <si>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</si>
  <si>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</si>
  <si>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</si>
  <si>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</si>
  <si>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</si>
  <si>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</si>
  <si>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</si>
  <si>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</si>
  <si>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</si>
  <si>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</si>
  <si>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</si>
  <si>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</si>
  <si>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</si>
  <si>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</si>
  <si>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</si>
  <si>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</si>
  <si>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</si>
  <si>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</si>
  <si>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</si>
  <si>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</si>
  <si>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</si>
  <si>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</si>
  <si>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</si>
  <si>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</si>
  <si>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</si>
  <si>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</si>
  <si>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</si>
  <si>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</si>
  <si>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</si>
  <si>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</si>
  <si>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</si>
  <si>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</si>
  <si>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</si>
  <si>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</si>
  <si>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</si>
  <si>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</si>
  <si>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</si>
  <si>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</si>
  <si>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</si>
  <si>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</si>
  <si>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</si>
  <si>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</si>
  <si>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</si>
  <si>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</si>
  <si>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</si>
  <si>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</si>
  <si>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</si>
  <si>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</si>
  <si>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</si>
  <si>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</si>
  <si>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</si>
  <si>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</si>
  <si>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</si>
  <si>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</si>
  <si>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</si>
  <si>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</si>
  <si>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</si>
  <si>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</si>
  <si>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</si>
  <si>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</si>
  <si>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</si>
  <si>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</si>
  <si>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</si>
  <si>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</si>
  <si>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</si>
  <si>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</si>
  <si>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</si>
  <si>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</si>
  <si>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</si>
  <si>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</si>
  <si>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</si>
  <si>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</si>
  <si>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</si>
  <si>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</si>
  <si>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</si>
  <si>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</si>
  <si>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</si>
  <si>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</si>
  <si>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</si>
  <si>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</si>
  <si>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</si>
  <si>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</si>
  <si>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</si>
  <si>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</si>
  <si>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</si>
  <si>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</si>
  <si>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</si>
  <si>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</si>
  <si>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</si>
  <si>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</si>
  <si>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</si>
  <si>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</si>
  <si>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</si>
  <si>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</si>
  <si>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</si>
  <si>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</si>
  <si>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</si>
  <si>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</si>
  <si>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</si>
  <si>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</si>
  <si>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</si>
  <si>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</si>
  <si>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</si>
  <si>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</si>
  <si>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</si>
  <si>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</si>
  <si>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</si>
  <si>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</si>
  <si>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</si>
  <si>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</si>
  <si>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</si>
  <si>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</si>
  <si>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</si>
  <si>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</si>
  <si>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</si>
  <si>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</si>
  <si>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</si>
  <si>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</si>
  <si>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</si>
  <si>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</si>
  <si>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</si>
  <si>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</si>
  <si>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</si>
  <si>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</si>
  <si>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</si>
  <si>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</si>
  <si>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</si>
  <si>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</si>
  <si>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</si>
  <si>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</si>
  <si>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</si>
  <si>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</si>
  <si>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</si>
  <si>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</si>
  <si>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</si>
  <si>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</si>
  <si>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</si>
  <si>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</si>
  <si>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</si>
  <si>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</si>
  <si>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</si>
  <si>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</si>
  <si>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</si>
  <si>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</si>
  <si>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</si>
  <si>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</si>
  <si>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</si>
  <si>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</si>
  <si>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</si>
  <si>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</si>
  <si>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</si>
  <si>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</si>
  <si>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</si>
  <si>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</si>
  <si>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</si>
  <si>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</si>
  <si>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</si>
  <si>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</si>
  <si>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</si>
  <si>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</si>
  <si>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</si>
  <si>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</si>
  <si>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</si>
  <si>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</si>
  <si>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</si>
  <si>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</si>
  <si>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</si>
  <si>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</si>
  <si>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</si>
  <si>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</si>
  <si>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</si>
  <si>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</si>
  <si>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</si>
  <si>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</si>
  <si>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</si>
  <si>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</si>
  <si>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</si>
  <si>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</si>
  <si>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</si>
  <si>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</si>
  <si>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</si>
  <si>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</si>
  <si>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</si>
  <si>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</si>
  <si>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</si>
  <si>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</si>
  <si>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</si>
  <si>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</si>
  <si>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</si>
  <si>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</si>
  <si>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</si>
  <si>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</si>
  <si>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</si>
  <si>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</si>
  <si>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</si>
  <si>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</si>
  <si>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</si>
  <si>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</si>
  <si>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</si>
  <si>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</si>
  <si>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</si>
  <si>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</si>
  <si>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</si>
  <si>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</si>
  <si>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</si>
  <si>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</si>
  <si>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</si>
  <si>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</si>
  <si>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</si>
  <si>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</si>
  <si>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</si>
  <si>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</si>
  <si>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</si>
  <si>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</si>
  <si>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</si>
  <si>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</si>
  <si>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</si>
  <si>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</si>
  <si>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</si>
  <si>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</si>
  <si>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</si>
  <si>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</si>
  <si>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</si>
  <si>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</si>
  <si>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</si>
  <si>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</si>
  <si>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</si>
  <si>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</si>
  <si>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</si>
  <si>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</si>
  <si>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</si>
  <si>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</si>
  <si>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</si>
  <si>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</si>
  <si>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</si>
  <si>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</si>
  <si>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</si>
  <si>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</si>
  <si>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</si>
  <si>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</si>
  <si>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</si>
  <si>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</si>
  <si>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</si>
  <si>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</si>
  <si>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</si>
  <si>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</si>
  <si>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</si>
  <si>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</si>
  <si>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</si>
  <si>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</si>
  <si>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</si>
  <si>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</si>
  <si>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</si>
  <si>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</si>
  <si>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</si>
  <si>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</si>
  <si>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</si>
  <si>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</si>
  <si>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</si>
  <si>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</si>
  <si>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</si>
  <si>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</si>
  <si>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</si>
  <si>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</si>
  <si>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</si>
  <si>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</si>
  <si>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</si>
  <si>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</si>
  <si>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</si>
  <si>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</si>
  <si>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</si>
  <si>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</si>
  <si>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</si>
  <si>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</si>
  <si>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</si>
  <si>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</si>
  <si>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</si>
  <si>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</si>
  <si>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</si>
  <si>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</si>
  <si>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</si>
  <si>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</si>
  <si>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</si>
  <si>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</si>
  <si>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</si>
  <si>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</si>
  <si>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</si>
  <si>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</si>
  <si>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</si>
  <si>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</si>
  <si>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</si>
  <si>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</si>
  <si>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</si>
  <si>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</si>
  <si>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</si>
  <si>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</si>
  <si>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</si>
  <si>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</si>
  <si>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</si>
  <si>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</si>
  <si>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</si>
  <si>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</si>
  <si>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</si>
  <si>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</si>
  <si>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</si>
  <si>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</si>
  <si>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</si>
  <si>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</si>
  <si>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</si>
  <si>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</si>
  <si>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</si>
  <si>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</si>
  <si>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</si>
  <si>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</si>
  <si>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</si>
  <si>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</si>
  <si>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</si>
  <si>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</si>
  <si>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</si>
  <si>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</si>
  <si>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</si>
  <si>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</si>
  <si>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</si>
  <si>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</si>
  <si>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</si>
  <si>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</si>
  <si>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</si>
  <si>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</si>
  <si>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</si>
  <si>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</si>
  <si>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</si>
  <si>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</si>
  <si>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</si>
  <si>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</si>
  <si>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</si>
  <si>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</si>
  <si>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</si>
  <si>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</si>
  <si>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</si>
  <si>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</si>
  <si>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</si>
  <si>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</si>
  <si>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</si>
  <si>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</si>
  <si>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</si>
  <si>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</si>
  <si>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</si>
  <si>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</si>
  <si>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</si>
  <si>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</si>
  <si>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</si>
  <si>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</si>
  <si>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</si>
  <si>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</si>
  <si>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</si>
  <si>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</si>
  <si>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</si>
  <si>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</si>
  <si>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</si>
  <si>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</si>
  <si>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</si>
  <si>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</si>
  <si>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</si>
  <si>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</si>
  <si>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</si>
  <si>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</si>
  <si>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</si>
  <si>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</si>
  <si>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</si>
  <si>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</si>
  <si>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</si>
  <si>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</si>
  <si>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</si>
  <si>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</si>
  <si>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</si>
  <si>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</si>
  <si>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</si>
  <si>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</si>
  <si>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</si>
  <si>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</si>
  <si>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</si>
  <si>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</si>
  <si>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</si>
  <si>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</si>
  <si>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</si>
  <si>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</si>
  <si>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</si>
  <si>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</si>
  <si>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</si>
  <si>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</si>
  <si>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</si>
  <si>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</si>
  <si>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</si>
  <si>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</si>
  <si>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</si>
  <si>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</si>
  <si>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</si>
  <si>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</si>
  <si>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</si>
  <si>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</si>
  <si>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</si>
  <si>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</si>
  <si>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</si>
  <si>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</si>
  <si>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</si>
  <si>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</si>
  <si>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</si>
  <si>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</si>
  <si>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</si>
  <si>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</si>
  <si>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</si>
  <si>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</si>
  <si>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</si>
  <si>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</si>
  <si>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</si>
  <si>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</si>
  <si>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</si>
  <si>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</si>
  <si>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</si>
  <si>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</si>
  <si>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</si>
  <si>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</si>
  <si>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</si>
  <si>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</si>
  <si>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</si>
  <si>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</si>
  <si>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</si>
  <si>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</si>
  <si>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</si>
  <si>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</si>
  <si>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</si>
  <si>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</si>
  <si>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</si>
  <si>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</si>
  <si>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</si>
  <si>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</si>
  <si>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</si>
  <si>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</si>
  <si>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</si>
  <si>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</si>
  <si>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</si>
  <si>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</si>
  <si>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</si>
  <si>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</si>
  <si>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</si>
  <si>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</si>
  <si>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</si>
  <si>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</si>
  <si>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</si>
  <si>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</si>
  <si>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</si>
  <si>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</si>
  <si>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</si>
  <si>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</si>
  <si>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</si>
  <si>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</si>
  <si>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</si>
  <si>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</si>
  <si>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</si>
  <si>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</si>
  <si>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</si>
  <si>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</si>
  <si>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</si>
  <si>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</si>
  <si>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</si>
  <si>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</si>
  <si>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</si>
  <si>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</si>
  <si>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</si>
  <si>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</si>
  <si>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</si>
  <si>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</si>
  <si>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</si>
  <si>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</si>
  <si>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</si>
  <si>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</si>
  <si>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</si>
  <si>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</si>
  <si>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</si>
  <si>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</si>
  <si>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</si>
  <si>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</si>
  <si>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</si>
  <si>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</si>
  <si>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</si>
  <si>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</si>
  <si>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</si>
  <si>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</si>
  <si>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</si>
  <si>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</si>
  <si>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</si>
  <si>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</si>
  <si>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</si>
  <si>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</si>
  <si>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</si>
  <si>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</si>
  <si>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</si>
  <si>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</si>
  <si>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</si>
  <si>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</si>
  <si>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</si>
  <si>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</si>
  <si>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</si>
  <si>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</si>
  <si>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</si>
  <si>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</si>
  <si>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</si>
  <si>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</si>
  <si>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</si>
  <si>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</si>
  <si>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</si>
  <si>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</si>
  <si>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</si>
  <si>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</si>
  <si>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</si>
  <si>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</si>
  <si>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</si>
  <si>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</si>
  <si>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</si>
  <si>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</si>
  <si>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</si>
  <si>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</si>
  <si>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</si>
  <si>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</si>
  <si>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</si>
  <si>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</si>
  <si>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</si>
  <si>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</si>
  <si>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</si>
  <si>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</si>
  <si>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</si>
  <si>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</si>
  <si>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</si>
  <si>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</si>
  <si>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</si>
  <si>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</si>
  <si>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</si>
  <si>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</si>
  <si>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</si>
  <si>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</si>
  <si>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</si>
  <si>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</si>
  <si>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</si>
  <si>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</si>
  <si>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</si>
  <si>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</si>
  <si>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</si>
  <si>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</si>
  <si>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</si>
  <si>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</si>
  <si>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</si>
  <si>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</si>
  <si>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</si>
  <si>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</si>
  <si>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</si>
  <si>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</si>
  <si>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</si>
  <si>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</si>
  <si>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</si>
  <si>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</si>
  <si>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</si>
  <si>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</si>
  <si>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</si>
  <si>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</si>
  <si>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</si>
  <si>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</si>
  <si>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</si>
  <si>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</si>
  <si>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</si>
  <si>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</si>
  <si>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</si>
  <si>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</si>
  <si>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</si>
  <si>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</si>
  <si>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</si>
  <si>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</si>
  <si>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</si>
  <si>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</si>
  <si>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</si>
  <si>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</si>
  <si>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</si>
  <si>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</si>
  <si>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</si>
  <si>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</si>
  <si>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</si>
  <si>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</si>
  <si>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</si>
  <si>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</si>
  <si>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</si>
  <si>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</si>
  <si>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</si>
  <si>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</si>
  <si>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</si>
  <si>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</si>
  <si>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</si>
  <si>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</si>
  <si>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</si>
  <si>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</si>
  <si>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</si>
  <si>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</si>
  <si>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</si>
  <si>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</si>
  <si>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</si>
  <si>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</si>
  <si>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</si>
  <si>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</si>
  <si>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</si>
  <si>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</si>
  <si>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</si>
  <si>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</si>
  <si>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</si>
  <si>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</si>
  <si>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</si>
  <si>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</si>
  <si>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</si>
  <si>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</si>
  <si>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</si>
  <si>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</si>
  <si>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</si>
  <si>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</si>
  <si>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</si>
  <si>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</si>
  <si>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</si>
  <si>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</si>
  <si>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</si>
  <si>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</si>
  <si>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</si>
  <si>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</si>
  <si>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</si>
  <si>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</si>
  <si>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</si>
  <si>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</si>
  <si>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</si>
  <si>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</si>
  <si>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</si>
  <si>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</si>
  <si>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</si>
  <si>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</si>
  <si>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</si>
  <si>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</si>
  <si>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</si>
  <si>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</si>
  <si>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</si>
  <si>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</si>
  <si>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</si>
  <si>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</si>
  <si>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</si>
  <si>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</si>
  <si>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</si>
  <si>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</si>
  <si>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</si>
  <si>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</si>
  <si>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</si>
  <si>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</si>
  <si>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</si>
  <si>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</si>
  <si>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</si>
  <si>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</si>
  <si>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</si>
  <si>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</si>
  <si>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</si>
  <si>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</si>
  <si>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</si>
  <si>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</si>
  <si>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</si>
  <si>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</si>
  <si>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</si>
  <si>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</si>
  <si>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</si>
  <si>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</si>
  <si>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</si>
  <si>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</si>
  <si>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</si>
  <si>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</si>
  <si>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</si>
  <si>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</si>
  <si>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</si>
  <si>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</si>
  <si>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</si>
  <si>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</si>
  <si>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</si>
  <si>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</si>
  <si>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</si>
  <si>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</si>
  <si>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</si>
  <si>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</si>
  <si>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</si>
  <si>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</si>
  <si>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</si>
  <si>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</si>
  <si>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</si>
  <si>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</si>
  <si>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</si>
  <si>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</si>
  <si>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</si>
  <si>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</si>
  <si>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</si>
  <si>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</si>
  <si>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</si>
  <si>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</si>
  <si>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</si>
  <si>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</si>
  <si>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</si>
  <si>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</si>
  <si>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</si>
  <si>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</si>
  <si>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</si>
  <si>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</si>
  <si>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</si>
  <si>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</si>
  <si>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</si>
  <si>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</si>
  <si>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</si>
  <si>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</si>
  <si>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</si>
  <si>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</si>
  <si>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</si>
  <si>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</si>
  <si>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</si>
  <si>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</si>
  <si>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</si>
  <si>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</si>
  <si>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</si>
  <si>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</si>
  <si>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</si>
  <si>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</si>
  <si>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</si>
  <si>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</si>
  <si>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</si>
  <si>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</si>
  <si>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</si>
  <si>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</si>
  <si>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</si>
  <si>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</si>
  <si>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</si>
  <si>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</si>
  <si>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</si>
  <si>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</si>
  <si>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</si>
  <si>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</si>
  <si>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</si>
  <si>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</si>
  <si>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</si>
  <si>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</si>
  <si>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</si>
  <si>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</si>
  <si>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</si>
  <si>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</si>
  <si>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</si>
  <si>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</si>
  <si>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</si>
  <si>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</si>
  <si>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</si>
  <si>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</si>
  <si>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</si>
  <si>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</si>
  <si>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</si>
  <si>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</si>
  <si>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</si>
  <si>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</si>
  <si>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</si>
  <si>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</si>
  <si>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</si>
  <si>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</si>
  <si>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</si>
  <si>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</si>
  <si>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</si>
  <si>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</si>
  <si>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</si>
  <si>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</si>
  <si>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</si>
  <si>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</si>
  <si>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</si>
  <si>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</si>
  <si>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</si>
  <si>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</si>
  <si>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</si>
  <si>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</si>
  <si>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</si>
  <si>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</si>
  <si>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</si>
  <si>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</si>
  <si>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</si>
  <si>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</si>
  <si>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</si>
  <si>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</si>
  <si>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</si>
  <si>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</si>
  <si>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</si>
  <si>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</si>
  <si>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</si>
  <si>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</si>
  <si>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</si>
  <si>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</si>
  <si>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</si>
  <si>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</si>
  <si>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</si>
  <si>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</si>
  <si>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</si>
  <si>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</si>
  <si>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</si>
  <si>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</si>
  <si>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</si>
  <si>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</si>
  <si>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</si>
  <si>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</si>
  <si>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</si>
  <si>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</si>
  <si>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</si>
  <si>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</si>
  <si>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</si>
  <si>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</si>
  <si>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</si>
  <si>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</si>
  <si>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</si>
  <si>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</si>
  <si>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</si>
  <si>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</si>
  <si>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</si>
  <si>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</si>
  <si>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</si>
  <si>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</si>
  <si>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</si>
  <si>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</si>
  <si>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</si>
  <si>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</si>
  <si>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</si>
  <si>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</si>
  <si>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</si>
  <si>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</si>
  <si>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</si>
  <si>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</si>
  <si>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</si>
  <si>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</si>
  <si>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</si>
  <si>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</si>
  <si>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</si>
  <si>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</si>
  <si>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</si>
  <si>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</si>
  <si>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</si>
  <si>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</si>
  <si>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</si>
  <si>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</si>
  <si>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</si>
  <si>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</si>
  <si>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</si>
  <si>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</si>
  <si>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</si>
  <si>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</si>
  <si>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</si>
  <si>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</si>
  <si>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</si>
  <si>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</si>
  <si>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</si>
  <si>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</si>
  <si>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</si>
  <si>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</si>
  <si>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</si>
  <si>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</si>
  <si>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</si>
  <si>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</si>
  <si>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</si>
  <si>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</si>
  <si>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</si>
  <si>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</si>
  <si>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</si>
  <si>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</si>
  <si>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</si>
  <si>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</si>
  <si>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</si>
  <si>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</si>
  <si>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</si>
  <si>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</si>
  <si>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</si>
  <si>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</si>
  <si>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</si>
  <si>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</si>
  <si>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</si>
  <si>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</si>
  <si>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</si>
  <si>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</si>
  <si>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</si>
  <si>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</si>
  <si>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</si>
  <si>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</si>
  <si>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</si>
  <si>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</si>
  <si>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</si>
  <si>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</si>
  <si>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</si>
  <si>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</si>
  <si>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</si>
  <si>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</si>
  <si>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</si>
  <si>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</si>
  <si>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</si>
  <si>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</si>
  <si>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</si>
  <si>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</si>
  <si>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</si>
  <si>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</si>
  <si>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</si>
  <si>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</si>
  <si>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</si>
  <si>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</si>
  <si>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</si>
  <si>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</si>
  <si>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</si>
  <si>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</si>
  <si>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</si>
  <si>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</si>
  <si>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</si>
  <si>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</si>
  <si>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</si>
  <si>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</si>
  <si>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</si>
  <si>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</si>
  <si>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</si>
  <si>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</si>
  <si>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</si>
  <si>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</si>
  <si>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</si>
  <si>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</si>
  <si>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</si>
  <si>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</si>
  <si>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</si>
  <si>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</si>
  <si>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</si>
  <si>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</si>
  <si>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</si>
  <si>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</si>
  <si>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</si>
  <si>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</si>
  <si>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</si>
  <si>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</si>
  <si>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</si>
  <si>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</si>
  <si>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</si>
  <si>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</si>
  <si>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</si>
  <si>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</si>
  <si>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</si>
  <si>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</si>
  <si>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</si>
  <si>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</si>
  <si>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</si>
  <si>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</si>
  <si>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</si>
  <si>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</si>
  <si>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</si>
  <si>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</si>
  <si>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</si>
  <si>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</si>
  <si>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</si>
  <si>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</si>
  <si>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</si>
  <si>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</si>
  <si>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</si>
  <si>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</si>
  <si>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</si>
  <si>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</si>
  <si>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</si>
  <si>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</si>
  <si>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</si>
  <si>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</si>
  <si>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</si>
  <si>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</si>
  <si>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</si>
  <si>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</si>
  <si>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</si>
  <si>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</si>
  <si>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</si>
  <si>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</si>
  <si>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</si>
  <si>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</si>
  <si>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</si>
  <si>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</si>
  <si>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</si>
  <si>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</si>
  <si>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</si>
  <si>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</si>
  <si>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</si>
  <si>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</si>
  <si>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</si>
  <si>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</si>
  <si>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</si>
  <si>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</si>
  <si>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</si>
  <si>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</si>
  <si>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</si>
  <si>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</si>
  <si>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</si>
  <si>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</si>
  <si>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</si>
  <si>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</si>
  <si>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</si>
  <si>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</si>
  <si>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</si>
  <si>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</si>
  <si>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</si>
  <si>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</si>
  <si>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</si>
  <si>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</si>
  <si>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</si>
  <si>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</si>
  <si>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</si>
  <si>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</si>
  <si>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</si>
  <si>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</si>
  <si>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</si>
  <si>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</si>
  <si>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</si>
  <si>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</si>
  <si>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</si>
  <si>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</si>
  <si>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</si>
  <si>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</si>
  <si>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</si>
  <si>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</si>
  <si>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</si>
  <si>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</si>
  <si>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</si>
  <si>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</si>
  <si>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</si>
  <si>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</si>
  <si>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</si>
  <si>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</si>
  <si>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</si>
  <si>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</si>
  <si>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</si>
  <si>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</si>
  <si>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</si>
  <si>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</si>
  <si>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</si>
  <si>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</si>
  <si>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</si>
  <si>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</si>
  <si>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</si>
  <si>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</si>
  <si>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</si>
  <si>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</si>
  <si>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</si>
  <si>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</si>
  <si>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</si>
  <si>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</si>
  <si>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</si>
  <si>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</si>
  <si>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</si>
  <si>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</si>
  <si>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</si>
  <si>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</si>
  <si>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</si>
  <si>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</si>
  <si>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</si>
  <si>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</si>
  <si>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</si>
  <si>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</si>
  <si>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</si>
  <si>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</si>
  <si>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</si>
  <si>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</si>
  <si>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</si>
  <si>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</si>
  <si>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</si>
  <si>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</si>
  <si>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</si>
  <si>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</si>
  <si>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</si>
  <si>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</si>
  <si>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</si>
  <si>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</si>
  <si>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</si>
  <si>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</si>
  <si>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</si>
  <si>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</si>
  <si>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</si>
  <si>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</si>
  <si>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</si>
  <si>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</si>
  <si>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</si>
  <si>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</si>
  <si>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</si>
  <si>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</si>
  <si>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</si>
  <si>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</si>
  <si>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</si>
  <si>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</si>
  <si>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</si>
  <si>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</si>
  <si>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</si>
  <si>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</si>
  <si>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</si>
  <si>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</si>
  <si>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</si>
  <si>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</si>
  <si>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</si>
  <si>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</si>
  <si>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</si>
  <si>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</si>
  <si>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</si>
  <si>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</si>
  <si>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</si>
  <si>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</si>
  <si>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</si>
  <si>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</si>
  <si>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</si>
  <si>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</si>
  <si>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</si>
  <si>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</si>
  <si>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</si>
  <si>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</si>
  <si>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</si>
  <si>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</si>
  <si>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</si>
  <si>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</si>
  <si>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</si>
  <si>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</si>
  <si>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</si>
  <si>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</si>
  <si>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</si>
  <si>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</si>
  <si>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</si>
  <si>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</si>
  <si>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</si>
  <si>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</si>
  <si>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</si>
  <si>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</si>
  <si>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</si>
  <si>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</si>
  <si>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</si>
  <si>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</si>
  <si>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</si>
  <si>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</si>
  <si>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</si>
  <si>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</si>
  <si>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</si>
  <si>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</si>
  <si>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</si>
  <si>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</si>
  <si>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</si>
  <si>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</si>
  <si>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</si>
  <si>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</si>
  <si>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</si>
  <si>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</si>
  <si>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</si>
  <si>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</si>
  <si>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</si>
  <si>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</si>
  <si>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</si>
  <si>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</si>
  <si>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</si>
  <si>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</si>
  <si>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</si>
  <si>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</si>
  <si>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</si>
  <si>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</si>
  <si>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</si>
  <si>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</si>
  <si>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</si>
  <si>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</si>
  <si>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</si>
  <si>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</si>
  <si>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</si>
  <si>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</si>
  <si>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</si>
  <si>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</si>
  <si>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</si>
  <si>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</si>
  <si>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</si>
  <si>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</si>
  <si>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</si>
  <si>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</si>
  <si>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</si>
  <si>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</si>
  <si>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</si>
  <si>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</si>
  <si>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</si>
  <si>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</si>
  <si>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</si>
  <si>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</si>
  <si>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</si>
  <si>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</si>
  <si>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</si>
  <si>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</si>
  <si>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</si>
  <si>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</si>
  <si>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</si>
  <si>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</si>
  <si>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</si>
  <si>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</si>
  <si>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</si>
  <si>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</si>
  <si>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</si>
  <si>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</si>
  <si>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</si>
  <si>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</si>
  <si>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</si>
  <si>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</si>
  <si>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</si>
  <si>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</si>
  <si>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</si>
  <si>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</si>
  <si>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</si>
  <si>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</si>
  <si>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</si>
  <si>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</si>
  <si>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</si>
  <si>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</si>
  <si>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</si>
  <si>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</si>
  <si>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</si>
  <si>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</si>
  <si>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</si>
  <si>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</si>
  <si>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</si>
  <si>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</si>
  <si>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</si>
  <si>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</si>
  <si>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</si>
  <si>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</si>
  <si>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</si>
  <si>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</si>
  <si>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</si>
  <si>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</si>
  <si>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</si>
  <si>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</si>
  <si>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</si>
  <si>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</si>
  <si>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</si>
  <si>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</si>
  <si>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</si>
  <si>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</si>
  <si>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</si>
  <si>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</si>
  <si>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</si>
  <si>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</si>
  <si>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</si>
  <si>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</si>
  <si>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</si>
  <si>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</si>
  <si>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</si>
  <si>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</si>
  <si>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</si>
  <si>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</si>
  <si>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</si>
  <si>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</si>
  <si>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</si>
  <si>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</si>
  <si>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</si>
  <si>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</si>
  <si>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</si>
  <si>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</si>
  <si>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</si>
  <si>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</si>
  <si>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</si>
  <si>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</si>
  <si>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</si>
  <si>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</si>
  <si>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</si>
  <si>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</si>
  <si>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</si>
  <si>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</si>
  <si>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</si>
  <si>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</si>
  <si>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</si>
  <si>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</si>
  <si>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</si>
  <si>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</si>
  <si>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</si>
  <si>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</si>
  <si>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</si>
  <si>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</si>
  <si>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</si>
  <si>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</si>
  <si>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</si>
  <si>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</si>
  <si>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</si>
  <si>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</si>
  <si>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</si>
  <si>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</si>
  <si>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</si>
  <si>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</si>
  <si>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</si>
  <si>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</si>
  <si>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</si>
  <si>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</si>
  <si>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</si>
  <si>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</si>
  <si>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</si>
  <si>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</si>
  <si>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</si>
  <si>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</si>
  <si>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</si>
  <si>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</si>
  <si>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</si>
  <si>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</si>
  <si>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</si>
  <si>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</si>
  <si>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</si>
  <si>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</si>
  <si>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</si>
  <si>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</si>
  <si>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</si>
  <si>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</si>
  <si>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</si>
  <si>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</si>
  <si>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</si>
  <si>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</si>
  <si>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</si>
  <si>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</si>
  <si>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</si>
  <si>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</si>
  <si>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</si>
  <si>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</si>
  <si>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</si>
  <si>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</si>
  <si>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</si>
  <si>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</si>
  <si>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</si>
  <si>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</si>
  <si>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</si>
  <si>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</si>
  <si>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</si>
  <si>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</si>
  <si>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</si>
  <si>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</si>
  <si>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</si>
  <si>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</si>
  <si>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</si>
  <si>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</si>
  <si>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</si>
  <si>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</si>
  <si>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</si>
  <si>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</si>
  <si>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</si>
  <si>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</si>
  <si>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</si>
  <si>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</si>
  <si>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</si>
  <si>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</si>
  <si>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</si>
  <si>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</si>
  <si>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</si>
  <si>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</si>
  <si>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</si>
  <si>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</si>
  <si>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</si>
  <si>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</si>
  <si>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</si>
  <si>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</si>
  <si>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</si>
  <si>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</si>
  <si>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</si>
  <si>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</si>
  <si>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</si>
  <si>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</si>
  <si>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</si>
  <si>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</si>
  <si>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</si>
  <si>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</si>
  <si>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</si>
  <si>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</si>
  <si>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</si>
  <si>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</si>
  <si>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</si>
  <si>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</si>
  <si>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</si>
  <si>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</si>
  <si>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</si>
  <si>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</si>
  <si>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</si>
  <si>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</si>
  <si>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</si>
  <si>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</si>
  <si>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</si>
  <si>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</si>
  <si>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</si>
  <si>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</si>
  <si>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</si>
  <si>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</si>
  <si>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</si>
  <si>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</si>
  <si>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</si>
  <si>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</si>
  <si>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</si>
  <si>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</si>
  <si>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</si>
  <si>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</si>
  <si>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</si>
  <si>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</si>
  <si>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</si>
  <si>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</si>
  <si>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</si>
  <si>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</si>
  <si>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</si>
  <si>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</si>
  <si>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</si>
  <si>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</si>
  <si>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</si>
  <si>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</si>
  <si>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</si>
  <si>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</si>
  <si>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</si>
  <si>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</si>
  <si>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</si>
  <si>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</si>
  <si>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</si>
  <si>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</si>
  <si>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</si>
  <si>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</si>
  <si>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</si>
  <si>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</si>
  <si>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</si>
  <si>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</si>
  <si>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</si>
  <si>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</si>
  <si>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</si>
  <si>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</si>
  <si>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</si>
  <si>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</si>
  <si>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</si>
  <si>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</si>
  <si>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</si>
  <si>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</si>
  <si>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</si>
  <si>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</si>
  <si>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</si>
  <si>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</si>
  <si>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</si>
  <si>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</si>
  <si>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</si>
  <si>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</si>
  <si>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</si>
  <si>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</si>
  <si>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</si>
  <si>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</si>
  <si>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</si>
  <si>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</si>
  <si>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</si>
  <si>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</si>
  <si>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</si>
  <si>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</si>
  <si>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</si>
  <si>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</si>
  <si>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</si>
  <si>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</si>
  <si>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</si>
  <si>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</si>
  <si>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</si>
  <si>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</si>
  <si>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</si>
  <si>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</si>
  <si>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</si>
  <si>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</si>
  <si>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</si>
  <si>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</si>
  <si>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</si>
  <si>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</si>
  <si>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</si>
  <si>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</si>
  <si>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</si>
  <si>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</si>
  <si>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</si>
  <si>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</si>
  <si>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</si>
  <si>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</si>
  <si>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</si>
  <si>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</si>
  <si>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</si>
  <si>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</si>
  <si>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</si>
  <si>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</si>
  <si>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</si>
  <si>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</si>
  <si>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</si>
  <si>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</si>
  <si>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</si>
  <si>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</si>
  <si>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</si>
  <si>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</si>
  <si>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</si>
  <si>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</si>
  <si>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</si>
  <si>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</si>
  <si>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</si>
  <si>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</si>
  <si>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</si>
  <si>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</si>
  <si>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</si>
  <si>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</si>
  <si>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</si>
  <si>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</si>
  <si>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</si>
  <si>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</si>
  <si>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</si>
  <si>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</si>
  <si>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</si>
  <si>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</si>
  <si>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</si>
  <si>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</si>
  <si>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</si>
  <si>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</si>
  <si>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</si>
  <si>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</si>
  <si>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</si>
  <si>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</si>
  <si>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</si>
  <si>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</si>
  <si>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</si>
  <si>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</si>
  <si>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</si>
  <si>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</si>
  <si>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</si>
  <si>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</si>
  <si>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</si>
  <si>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</si>
  <si>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</si>
  <si>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</si>
  <si>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</si>
  <si>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</si>
  <si>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</si>
  <si>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</si>
  <si>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</si>
  <si>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</si>
  <si>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</si>
  <si>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</si>
  <si>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</si>
  <si>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</si>
  <si>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</si>
  <si>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</si>
  <si>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</si>
  <si>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</si>
  <si>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</si>
  <si>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</si>
  <si>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</si>
  <si>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</si>
  <si>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</si>
  <si>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</si>
  <si>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</si>
  <si>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</si>
  <si>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</si>
  <si>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</si>
  <si>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</si>
  <si>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</si>
  <si>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</si>
  <si>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</si>
  <si>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</si>
  <si>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</si>
  <si>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</si>
  <si>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</si>
  <si>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</si>
  <si>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</si>
  <si>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</si>
  <si>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</si>
  <si>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</si>
  <si>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</si>
  <si>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</si>
  <si>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</si>
  <si>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</si>
  <si>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</si>
  <si>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</si>
  <si>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</si>
  <si>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</si>
  <si>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</si>
  <si>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</si>
  <si>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</si>
  <si>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</si>
  <si>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</si>
  <si>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</si>
  <si>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</si>
  <si>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</si>
  <si>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</si>
  <si>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</si>
  <si>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</si>
  <si>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</si>
  <si>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</si>
  <si>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</si>
  <si>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</si>
  <si>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</si>
  <si>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</si>
  <si>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</si>
  <si>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</si>
  <si>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</si>
  <si>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</si>
  <si>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</si>
  <si>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</si>
  <si>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</si>
  <si>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</si>
  <si>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</si>
  <si>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</si>
  <si>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</si>
  <si>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</si>
  <si>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</si>
  <si>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</si>
  <si>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</si>
  <si>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</si>
  <si>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</si>
  <si>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</si>
  <si>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</si>
  <si>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</si>
  <si>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</si>
  <si>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</si>
  <si>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</si>
  <si>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</si>
  <si>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</si>
  <si>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</si>
  <si>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</si>
  <si>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</si>
  <si>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</si>
  <si>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</si>
  <si>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</si>
  <si>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</si>
  <si>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</si>
  <si>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</si>
  <si>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</si>
  <si>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</si>
  <si>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</si>
  <si>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</si>
  <si>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</si>
  <si>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</si>
  <si>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</si>
  <si>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</si>
  <si>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</si>
  <si>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</si>
  <si>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</si>
  <si>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</si>
  <si>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</si>
  <si>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</si>
  <si>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</si>
  <si>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</si>
  <si>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</si>
  <si>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</si>
  <si>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</si>
  <si>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</si>
  <si>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</si>
  <si>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</si>
  <si>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</si>
  <si>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</si>
  <si>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</si>
  <si>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</si>
  <si>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</si>
  <si>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</si>
  <si>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</si>
  <si>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</si>
  <si>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</si>
  <si>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</si>
  <si>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</si>
  <si>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</si>
  <si>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</si>
  <si>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</si>
  <si>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</si>
  <si>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</si>
  <si>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</si>
  <si>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</si>
  <si>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</si>
  <si>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</si>
  <si>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</si>
  <si>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</si>
  <si>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</si>
  <si>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</si>
  <si>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</si>
  <si>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</si>
  <si>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</si>
  <si>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</si>
  <si>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</si>
  <si>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</si>
  <si>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</si>
  <si>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</si>
  <si>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</si>
  <si>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</si>
  <si>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</si>
  <si>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</si>
  <si>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</si>
  <si>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</si>
  <si>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</si>
  <si>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</si>
  <si>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</si>
  <si>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</si>
  <si>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</si>
  <si>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</si>
  <si>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</si>
  <si>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</si>
  <si>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</si>
  <si>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</si>
  <si>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</si>
  <si>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</si>
  <si>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</si>
  <si>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</si>
  <si>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</si>
  <si>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</si>
  <si>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</si>
  <si>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</si>
  <si>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</si>
  <si>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</si>
  <si>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</si>
  <si>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</si>
  <si>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</si>
  <si>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</si>
  <si>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</si>
  <si>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</si>
  <si>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</si>
  <si>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</si>
  <si>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</si>
  <si>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</si>
  <si>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</si>
  <si>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</si>
  <si>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</si>
  <si>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</si>
  <si>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</si>
  <si>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</si>
  <si>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</si>
  <si>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</si>
  <si>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</si>
  <si>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</si>
  <si>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</si>
  <si>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</si>
  <si>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</si>
  <si>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</si>
  <si>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</si>
  <si>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</si>
  <si>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</si>
  <si>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</si>
  <si>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</si>
  <si>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</si>
  <si>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</si>
  <si>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</si>
  <si>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</si>
  <si>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</si>
  <si>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</si>
  <si>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</si>
  <si>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</si>
  <si>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</si>
  <si>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</si>
  <si>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</si>
  <si>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</si>
  <si>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</si>
  <si>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</si>
  <si>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</si>
  <si>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</si>
  <si>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</si>
  <si>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</si>
  <si>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</si>
  <si>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</si>
  <si>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</si>
  <si>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</si>
  <si>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</si>
  <si>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</si>
  <si>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</si>
  <si>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</si>
  <si>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</si>
  <si>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</si>
  <si>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</si>
  <si>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</si>
  <si>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</si>
  <si>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</si>
  <si>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</si>
  <si>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</si>
  <si>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</si>
  <si>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</si>
  <si>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</si>
  <si>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</si>
  <si>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</si>
  <si>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</si>
  <si>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</si>
  <si>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</si>
  <si>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</si>
  <si>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</si>
  <si>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</si>
  <si>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</si>
  <si>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</si>
  <si>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</si>
  <si>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</si>
  <si>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</si>
  <si>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</si>
  <si>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</si>
  <si>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</si>
  <si>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</si>
  <si>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</si>
  <si>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</si>
  <si>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</si>
  <si>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</si>
  <si>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</si>
  <si>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</si>
  <si>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</si>
  <si>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</si>
  <si>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</si>
  <si>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</si>
  <si>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</si>
  <si>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</si>
  <si>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</si>
  <si>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</si>
  <si>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</si>
  <si>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</si>
  <si>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</si>
  <si>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</si>
  <si>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</si>
  <si>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</si>
  <si>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</si>
  <si>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</si>
  <si>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</si>
  <si>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</si>
  <si>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</si>
  <si>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</si>
  <si>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</si>
  <si>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</si>
  <si>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</si>
  <si>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</si>
  <si>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</si>
  <si>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</si>
  <si>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</si>
  <si>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</si>
  <si>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</si>
  <si>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</si>
  <si>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</si>
  <si>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</si>
  <si>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</si>
  <si>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</si>
  <si>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</si>
  <si>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</si>
  <si>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</si>
  <si>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</si>
  <si>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</si>
  <si>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</si>
  <si>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</si>
  <si>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</si>
  <si>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</si>
  <si>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</si>
  <si>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</si>
  <si>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</si>
  <si>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</si>
  <si>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</si>
  <si>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</si>
  <si>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</si>
  <si>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</si>
  <si>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</si>
  <si>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</si>
  <si>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</si>
  <si>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</si>
  <si>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</si>
  <si>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</si>
  <si>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</si>
  <si>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</si>
  <si>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</si>
  <si>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</si>
  <si>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</si>
  <si>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</si>
  <si>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</si>
  <si>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</si>
  <si>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</si>
  <si>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</si>
  <si>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</si>
  <si>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</si>
  <si>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</si>
  <si>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</si>
  <si>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</si>
  <si>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</si>
  <si>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</si>
  <si>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</si>
  <si>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</si>
  <si>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</si>
  <si>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</si>
  <si>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</si>
  <si>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</si>
  <si>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</si>
  <si>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</si>
  <si>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</si>
  <si>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</si>
  <si>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</si>
  <si>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</si>
  <si>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</si>
  <si>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</si>
  <si>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</si>
  <si>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</si>
  <si>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</si>
  <si>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</si>
  <si>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</si>
  <si>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</si>
  <si>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</si>
  <si>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</si>
  <si>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</si>
  <si>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</si>
  <si>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</si>
  <si>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</si>
  <si>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</si>
  <si>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</si>
  <si>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</si>
  <si>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</si>
  <si>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</si>
  <si>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</si>
  <si>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</si>
  <si>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</si>
  <si>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</si>
  <si>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</si>
  <si>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</si>
  <si>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</si>
  <si>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</si>
  <si>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</si>
  <si>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</si>
  <si>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</si>
  <si>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</si>
  <si>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</si>
  <si>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</si>
  <si>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</si>
  <si>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</si>
  <si>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</si>
  <si>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</si>
  <si>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</si>
  <si>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</si>
  <si>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</si>
  <si>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</si>
  <si>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</si>
  <si>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</si>
  <si>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</si>
  <si>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</si>
  <si>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</si>
  <si>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</si>
  <si>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</si>
  <si>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</si>
  <si>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</si>
  <si>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</si>
  <si>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</si>
  <si>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</si>
  <si>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</si>
  <si>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</si>
  <si>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</si>
  <si>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</si>
  <si>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</si>
  <si>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</si>
  <si>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</si>
  <si>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</si>
  <si>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</si>
  <si>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</si>
  <si>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</si>
  <si>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</si>
  <si>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</si>
  <si>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</si>
  <si>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</si>
  <si>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</si>
  <si>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</si>
  <si>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</si>
  <si>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</si>
  <si>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</si>
  <si>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</si>
  <si>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</si>
  <si>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</si>
  <si>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</si>
  <si>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</si>
  <si>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</si>
  <si>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</si>
  <si>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</si>
  <si>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</si>
  <si>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</si>
  <si>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</si>
  <si>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</si>
  <si>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</si>
  <si>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</si>
  <si>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</si>
  <si>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</si>
  <si>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</si>
  <si>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</si>
  <si>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</si>
  <si>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</si>
  <si>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</si>
  <si>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</si>
  <si>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</si>
  <si>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</si>
  <si>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</si>
  <si>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</si>
  <si>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</si>
  <si>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</si>
  <si>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</si>
  <si>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</si>
  <si>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</si>
  <si>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</si>
  <si>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</si>
  <si>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</si>
  <si>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</si>
  <si>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</si>
  <si>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</si>
  <si>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</si>
  <si>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</si>
  <si>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</si>
  <si>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</si>
  <si>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</si>
  <si>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</si>
  <si>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</si>
  <si>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</si>
  <si>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</si>
  <si>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</si>
  <si>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</si>
  <si>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</si>
  <si>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</si>
  <si>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</si>
  <si>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</si>
  <si>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</si>
  <si>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</si>
  <si>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</si>
  <si>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</si>
  <si>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</si>
  <si>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</si>
  <si>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</si>
  <si>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</si>
  <si>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</si>
  <si>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</si>
  <si>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</si>
  <si>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</si>
  <si>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</si>
  <si>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</si>
  <si>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</si>
  <si>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</si>
  <si>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</si>
  <si>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</si>
  <si>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</si>
  <si>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</si>
  <si>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</si>
  <si>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</si>
  <si>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</si>
  <si>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</si>
  <si>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</si>
  <si>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</si>
  <si>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</si>
  <si>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</si>
  <si>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</si>
  <si>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</si>
  <si>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</si>
  <si>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</si>
  <si>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</si>
  <si>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</si>
  <si>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</si>
  <si>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</si>
  <si>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</si>
  <si>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</si>
  <si>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</si>
  <si>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</si>
  <si>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</si>
  <si>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</si>
  <si>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</si>
  <si>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</si>
  <si>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</si>
  <si>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</si>
  <si>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</si>
  <si>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</si>
  <si>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</si>
  <si>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</si>
  <si>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</si>
  <si>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</si>
  <si>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</si>
  <si>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</si>
  <si>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</si>
  <si>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</si>
  <si>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</si>
  <si>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</si>
  <si>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</si>
  <si>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</si>
  <si>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</si>
  <si>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</si>
  <si>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</si>
  <si>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</si>
  <si>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</si>
  <si>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</si>
  <si>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</si>
  <si>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</si>
  <si>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</si>
  <si>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</si>
  <si>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</si>
  <si>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</si>
  <si>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</si>
  <si>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</si>
  <si>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</si>
  <si>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</si>
  <si>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</si>
  <si>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</si>
  <si>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</si>
  <si>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</si>
  <si>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</si>
  <si>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</si>
  <si>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</si>
  <si>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</si>
  <si>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</si>
  <si>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</si>
  <si>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</si>
  <si>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</si>
  <si>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</si>
  <si>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</si>
  <si>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</si>
  <si>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</si>
  <si>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</si>
  <si>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</si>
  <si>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</si>
  <si>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</si>
  <si>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</si>
  <si>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</si>
  <si>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</si>
  <si>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</si>
  <si>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</si>
  <si>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</si>
  <si>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</si>
  <si>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</si>
  <si>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</si>
  <si>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</si>
  <si>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</si>
  <si>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</si>
  <si>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</si>
  <si>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</si>
  <si>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</si>
  <si>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</si>
  <si>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</si>
  <si>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</si>
  <si>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</si>
  <si>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</si>
  <si>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</si>
  <si>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</si>
  <si>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</si>
  <si>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</si>
  <si>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</si>
  <si>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</si>
  <si>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</si>
  <si>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</si>
  <si>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</si>
  <si>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</si>
  <si>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</si>
  <si>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</si>
  <si>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</si>
  <si>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</si>
  <si>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</si>
  <si>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</si>
  <si>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</si>
  <si>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</si>
  <si>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</si>
  <si>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</si>
  <si>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</si>
  <si>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</si>
  <si>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</si>
  <si>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</si>
  <si>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</si>
  <si>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</si>
  <si>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</si>
  <si>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</si>
  <si>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</si>
  <si>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</si>
  <si>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</si>
  <si>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</si>
  <si>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</si>
  <si>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</si>
  <si>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</si>
  <si>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</si>
  <si>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</si>
  <si>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</si>
  <si>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</si>
  <si>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</si>
  <si>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</si>
  <si>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</si>
  <si>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</si>
  <si>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</si>
  <si>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</si>
  <si>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</si>
  <si>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</si>
  <si>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</si>
  <si>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</si>
  <si>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</si>
  <si>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</si>
  <si>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</si>
  <si>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</si>
  <si>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</si>
  <si>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</si>
  <si>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</si>
  <si>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</si>
  <si>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</si>
  <si>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</si>
  <si>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</si>
  <si>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</si>
  <si>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</si>
  <si>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</si>
  <si>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</si>
  <si>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</si>
  <si>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</si>
  <si>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</si>
  <si>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</si>
  <si>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</si>
  <si>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</si>
  <si>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</si>
  <si>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</si>
  <si>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</si>
  <si>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</si>
  <si>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</si>
  <si>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</si>
  <si>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</si>
  <si>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</si>
  <si>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</si>
  <si>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</si>
  <si>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</si>
  <si>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</si>
  <si>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</si>
  <si>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</si>
  <si>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</si>
  <si>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</si>
  <si>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</si>
  <si>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</si>
  <si>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</si>
  <si>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</si>
  <si>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</si>
  <si>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</si>
  <si>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</si>
  <si>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</si>
  <si>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</si>
  <si>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</si>
  <si>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</si>
  <si>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</si>
  <si>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</si>
  <si>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</si>
  <si>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</si>
  <si>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</si>
  <si>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</si>
  <si>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</si>
  <si>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</si>
  <si>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</si>
  <si>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</si>
  <si>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</si>
  <si>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</si>
  <si>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</si>
  <si>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</si>
  <si>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</si>
  <si>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</si>
  <si>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</si>
  <si>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</si>
  <si>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</si>
  <si>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</si>
  <si>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</si>
  <si>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</si>
  <si>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</si>
  <si>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</si>
  <si>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</si>
  <si>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</si>
  <si>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</si>
  <si>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</si>
  <si>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</si>
  <si>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</si>
  <si>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</si>
  <si>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</si>
  <si>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</si>
  <si>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</si>
  <si>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</si>
  <si>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</si>
  <si>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</si>
  <si>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</si>
  <si>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</si>
  <si>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</si>
  <si>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</si>
  <si>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</si>
  <si>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</si>
  <si>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</si>
  <si>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</si>
  <si>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</si>
  <si>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</si>
  <si>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</si>
  <si>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</si>
  <si>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</si>
  <si>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</si>
  <si>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</si>
  <si>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</si>
  <si>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</si>
  <si>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</si>
  <si>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</si>
  <si>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</si>
  <si>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</si>
  <si>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</si>
  <si>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</si>
  <si>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</si>
  <si>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</si>
  <si>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</si>
  <si>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</si>
  <si>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</si>
  <si>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</si>
  <si>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</si>
  <si>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</si>
  <si>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</si>
  <si>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</si>
  <si>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</si>
  <si>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</si>
  <si>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</si>
  <si>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</si>
  <si>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</si>
  <si>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</si>
  <si>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</si>
  <si>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</si>
  <si>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</si>
  <si>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</si>
  <si>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</si>
  <si>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</si>
  <si>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</si>
  <si>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</si>
  <si>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</si>
  <si>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</si>
  <si>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</si>
  <si>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</si>
  <si>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</si>
  <si>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</si>
  <si>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</si>
  <si>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</si>
  <si>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</si>
  <si>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</si>
  <si>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</si>
  <si>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</si>
  <si>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</si>
  <si>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</si>
  <si>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</si>
  <si>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</si>
  <si>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</si>
  <si>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</si>
  <si>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</si>
  <si>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</si>
  <si>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</si>
  <si>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</si>
  <si>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</si>
  <si>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</si>
  <si>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</si>
  <si>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</si>
  <si>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</si>
  <si>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</si>
  <si>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</si>
  <si>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</si>
  <si>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</si>
  <si>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</si>
  <si>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</si>
  <si>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</si>
  <si>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</si>
  <si>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</si>
  <si>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</si>
  <si>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</si>
  <si>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</si>
  <si>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</si>
  <si>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</si>
  <si>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</si>
  <si>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</si>
  <si>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</si>
  <si>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</si>
  <si>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</si>
  <si>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</si>
  <si>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</si>
  <si>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</si>
  <si>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</si>
  <si>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</si>
  <si>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</si>
  <si>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</si>
  <si>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</si>
  <si>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</si>
  <si>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</si>
  <si>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</si>
  <si>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</si>
  <si>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</si>
  <si>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</si>
  <si>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</si>
  <si>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</si>
  <si>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</si>
  <si>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</si>
  <si>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</si>
  <si>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</si>
  <si>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</si>
  <si>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</si>
  <si>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</si>
  <si>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</si>
  <si>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</si>
  <si>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</si>
  <si>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</si>
  <si>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</si>
  <si>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</si>
  <si>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</si>
  <si>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</si>
  <si>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</si>
  <si>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</si>
  <si>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</si>
  <si>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</si>
  <si>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</si>
  <si>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</si>
  <si>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</si>
  <si>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</si>
  <si>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</si>
  <si>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</si>
  <si>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</si>
  <si>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</si>
  <si>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</si>
  <si>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</si>
  <si>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</si>
  <si>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</si>
  <si>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</si>
  <si>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</si>
  <si>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</si>
  <si>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</si>
  <si>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</si>
  <si>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</si>
  <si>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</si>
  <si>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</si>
  <si>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</si>
  <si>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</si>
  <si>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</si>
  <si>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</si>
  <si>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</si>
  <si>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</si>
  <si>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</si>
  <si>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</si>
  <si>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</si>
  <si>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</si>
  <si>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</si>
  <si>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</si>
  <si>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</si>
  <si>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</si>
  <si>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</si>
  <si>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</si>
  <si>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</si>
  <si>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</si>
  <si>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</si>
  <si>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</si>
  <si>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</si>
  <si>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</si>
  <si>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</si>
  <si>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</si>
  <si>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</si>
  <si>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</si>
  <si>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</si>
  <si>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</si>
  <si>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</si>
  <si>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</si>
  <si>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</si>
  <si>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</si>
  <si>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</si>
  <si>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</si>
  <si>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</si>
  <si>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</si>
  <si>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</si>
  <si>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</si>
  <si>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</si>
  <si>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</si>
  <si>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</si>
  <si>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</si>
  <si>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</si>
  <si>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</si>
  <si>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</si>
  <si>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</si>
  <si>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</si>
  <si>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</si>
  <si>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</si>
  <si>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</si>
  <si>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</si>
  <si>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</si>
  <si>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</si>
  <si>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</si>
  <si>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</si>
  <si>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</si>
  <si>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</si>
  <si>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</si>
  <si>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</si>
  <si>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</si>
  <si>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</si>
  <si>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</si>
  <si>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</si>
  <si>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</si>
  <si>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</si>
  <si>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</si>
  <si>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</si>
  <si>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</si>
  <si>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</si>
  <si>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</si>
  <si>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</si>
  <si>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</si>
  <si>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</si>
  <si>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</si>
  <si>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</si>
  <si>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</si>
  <si>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</si>
  <si>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</si>
  <si>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</si>
  <si>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</si>
  <si>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</si>
  <si>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</si>
  <si>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</si>
  <si>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</si>
  <si>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</si>
  <si>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</si>
  <si>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</si>
  <si>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</si>
  <si>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</si>
  <si>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</si>
  <si>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</si>
  <si>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</si>
  <si>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</si>
  <si>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</si>
  <si>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</si>
  <si>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</si>
  <si>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</si>
  <si>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</si>
  <si>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</si>
  <si>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</si>
  <si>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</si>
  <si>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</si>
  <si>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</si>
  <si>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</si>
  <si>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</si>
  <si>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</si>
  <si>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</si>
  <si>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</si>
  <si>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</si>
  <si>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</si>
  <si>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</si>
  <si>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</si>
  <si>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</si>
  <si>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</si>
  <si>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</si>
  <si>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</si>
  <si>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</si>
  <si>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</si>
  <si>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</si>
  <si>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</si>
  <si>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</si>
  <si>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</si>
  <si>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</si>
  <si>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</si>
  <si>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</si>
  <si>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</si>
  <si>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</si>
  <si>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</si>
  <si>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</si>
  <si>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</si>
  <si>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</si>
  <si>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</si>
  <si>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</si>
  <si>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</si>
  <si>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</si>
  <si>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</si>
  <si>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</si>
  <si>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</si>
  <si>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</si>
  <si>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</si>
  <si>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</si>
  <si>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</si>
  <si>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</si>
  <si>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</si>
  <si>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</si>
  <si>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</si>
  <si>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</si>
  <si>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</si>
  <si>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</si>
  <si>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</si>
  <si>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</si>
  <si>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</si>
  <si>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</si>
  <si>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</si>
  <si>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</si>
  <si>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</si>
  <si>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</si>
  <si>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</si>
  <si>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</si>
  <si>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</si>
  <si>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</si>
  <si>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</si>
  <si>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</si>
  <si>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</si>
  <si>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</si>
  <si>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</si>
  <si>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</si>
  <si>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</si>
  <si>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</si>
  <si>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</si>
  <si>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</si>
  <si>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</si>
  <si>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</si>
  <si>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</si>
  <si>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</si>
  <si>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</si>
  <si>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</si>
  <si>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</si>
  <si>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</si>
  <si>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</si>
  <si>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</si>
  <si>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</si>
  <si>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</si>
  <si>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</si>
  <si>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</si>
  <si>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</si>
  <si>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</si>
  <si>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</si>
  <si>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</si>
  <si>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</si>
  <si>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</si>
  <si>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</si>
  <si>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</si>
  <si>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</si>
  <si>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</si>
  <si>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</si>
  <si>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</si>
  <si>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</si>
  <si>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</si>
  <si>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</si>
  <si>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</si>
  <si>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</si>
  <si>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</si>
  <si>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</si>
  <si>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</si>
  <si>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</si>
  <si>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</si>
  <si>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</si>
  <si>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</si>
  <si>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</si>
  <si>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</si>
  <si>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</si>
  <si>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</si>
  <si>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</si>
  <si>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</si>
  <si>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</si>
  <si>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</si>
  <si>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</si>
  <si>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</si>
  <si>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</si>
  <si>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</si>
  <si>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</si>
  <si>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</si>
  <si>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</si>
  <si>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</si>
  <si>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</si>
  <si>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</si>
  <si>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</si>
  <si>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</si>
  <si>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</si>
  <si>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</si>
  <si>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</si>
  <si>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</si>
  <si>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</si>
  <si>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</si>
  <si>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</si>
  <si>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</si>
  <si>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</si>
  <si>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</si>
  <si>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</si>
  <si>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</si>
  <si>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</si>
  <si>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</si>
  <si>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</si>
  <si>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</si>
  <si>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</si>
  <si>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</si>
  <si>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</si>
  <si>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</si>
  <si>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</si>
  <si>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</si>
  <si>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</si>
  <si>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</si>
  <si>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</si>
  <si>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</si>
  <si>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</si>
  <si>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</si>
  <si>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</si>
  <si>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</si>
  <si>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</si>
  <si>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</si>
  <si>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</si>
  <si>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</si>
  <si>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</si>
  <si>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</si>
  <si>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</si>
  <si>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</si>
  <si>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</si>
  <si>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</si>
  <si>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</si>
  <si>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</si>
  <si>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</si>
  <si>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</si>
  <si>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</si>
  <si>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</si>
  <si>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</si>
  <si>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</si>
  <si>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</si>
  <si>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</si>
  <si>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</si>
  <si>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</si>
  <si>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</si>
  <si>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</si>
  <si>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</si>
  <si>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</si>
  <si>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</si>
  <si>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</si>
  <si>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</si>
  <si>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</si>
  <si>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</si>
  <si>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</si>
  <si>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</si>
  <si>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</si>
  <si>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</si>
  <si>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</si>
  <si>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</si>
  <si>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</si>
  <si>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</si>
  <si>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</si>
  <si>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</si>
  <si>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</si>
  <si>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</si>
  <si>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</si>
  <si>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</si>
  <si>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</si>
  <si>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</si>
  <si>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</si>
  <si>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</si>
  <si>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</si>
  <si>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</si>
  <si>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</si>
  <si>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</si>
  <si>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</si>
  <si>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</si>
  <si>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</si>
  <si>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</si>
  <si>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</si>
  <si>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</si>
  <si>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</si>
  <si>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</si>
  <si>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</si>
  <si>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</si>
  <si>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</si>
  <si>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</si>
  <si>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</si>
  <si>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</si>
  <si>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</si>
  <si>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</si>
  <si>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</si>
  <si>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</si>
  <si>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</si>
  <si>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</si>
  <si>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</si>
  <si>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</si>
  <si>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</si>
  <si>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</si>
  <si>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</si>
  <si>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</si>
  <si>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</si>
  <si>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</si>
  <si>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</si>
  <si>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</si>
  <si>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</si>
  <si>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</si>
  <si>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</si>
  <si>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</si>
  <si>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</si>
  <si>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</si>
  <si>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</si>
  <si>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</si>
  <si>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</si>
  <si>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</si>
  <si>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</si>
  <si>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</si>
  <si>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</si>
  <si>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</si>
  <si>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</si>
  <si>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</si>
  <si>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</si>
  <si>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</si>
  <si>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</si>
  <si>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</si>
  <si>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</si>
  <si>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</si>
  <si>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</si>
  <si>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</si>
  <si>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</si>
  <si>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</si>
  <si>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</si>
  <si>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</si>
  <si>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</si>
  <si>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</si>
  <si>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</si>
  <si>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</si>
  <si>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</si>
  <si>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</si>
  <si>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</si>
  <si>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</si>
  <si>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</si>
  <si>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</si>
  <si>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</si>
  <si>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</si>
  <si>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</si>
  <si>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</si>
  <si>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</si>
  <si>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</si>
  <si>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</si>
  <si>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</si>
  <si>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</si>
  <si>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</si>
  <si>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</si>
  <si>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</si>
  <si>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</si>
  <si>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</si>
  <si>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</si>
  <si>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</si>
  <si>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</si>
  <si>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</si>
  <si>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</si>
  <si>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</si>
  <si>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</si>
  <si>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</si>
  <si>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</si>
  <si>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</si>
  <si>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</si>
  <si>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</si>
  <si>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</si>
  <si>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</si>
  <si>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</si>
  <si>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</si>
  <si>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</si>
  <si>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</si>
  <si>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</si>
  <si>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</si>
  <si>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</si>
  <si>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</si>
  <si>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</si>
  <si>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</si>
  <si>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</si>
  <si>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</si>
  <si>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</si>
  <si>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</si>
  <si>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</si>
  <si>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</si>
  <si>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</si>
  <si>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</si>
  <si>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</si>
  <si>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</si>
  <si>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</si>
  <si>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</si>
  <si>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</si>
  <si>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</si>
  <si>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</si>
  <si>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</si>
  <si>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</si>
  <si>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</si>
  <si>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</si>
  <si>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</si>
  <si>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</si>
  <si>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</si>
  <si>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</si>
  <si>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</si>
  <si>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</si>
  <si>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</si>
  <si>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</si>
  <si>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</si>
  <si>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</si>
  <si>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</si>
  <si>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</si>
  <si>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</si>
  <si>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</si>
  <si>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</si>
  <si>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</si>
  <si>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</si>
  <si>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</si>
  <si>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</si>
  <si>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</si>
  <si>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</si>
  <si>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</si>
  <si>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</si>
  <si>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</si>
  <si>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</si>
  <si>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</si>
  <si>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</si>
  <si>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</si>
  <si>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</si>
  <si>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</si>
  <si>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</si>
  <si>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</si>
  <si>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</si>
  <si>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</si>
  <si>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</si>
  <si>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</si>
  <si>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</si>
  <si>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</si>
  <si>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</si>
  <si>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</si>
  <si>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</si>
  <si>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</si>
  <si>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</si>
  <si>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</si>
  <si>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</si>
  <si>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</si>
  <si>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</si>
  <si>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</si>
  <si>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</si>
  <si>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</si>
  <si>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</si>
  <si>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</si>
  <si>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</si>
  <si>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</si>
  <si>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</si>
  <si>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</si>
  <si>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</si>
  <si>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</si>
  <si>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</si>
  <si>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</si>
  <si>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</si>
  <si>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</si>
  <si>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</si>
  <si>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</si>
  <si>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</si>
  <si>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</si>
  <si>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</si>
  <si>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</si>
  <si>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</si>
  <si>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</si>
  <si>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</si>
  <si>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</si>
  <si>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</si>
  <si>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</si>
  <si>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</si>
  <si>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</si>
  <si>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</si>
  <si>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</si>
  <si>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</si>
  <si>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</si>
  <si>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</si>
  <si>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</si>
  <si>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</si>
  <si>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</si>
  <si>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</si>
  <si>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</si>
  <si>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</si>
  <si>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</si>
  <si>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</si>
  <si>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</si>
  <si>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</si>
  <si>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</si>
  <si>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</si>
  <si>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</si>
  <si>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</si>
  <si>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</si>
  <si>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</si>
  <si>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</si>
  <si>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</si>
  <si>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</si>
  <si>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</si>
  <si>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</si>
  <si>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</si>
  <si>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</si>
  <si>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</si>
  <si>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</si>
  <si>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</si>
  <si>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</si>
  <si>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</si>
  <si>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</si>
  <si>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</si>
  <si>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</si>
  <si>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</si>
  <si>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</si>
  <si>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</si>
  <si>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</si>
  <si>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</si>
  <si>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</si>
  <si>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</si>
  <si>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</si>
  <si>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</si>
  <si>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</si>
  <si>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</si>
  <si>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</si>
  <si>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</si>
  <si>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</si>
  <si>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</si>
  <si>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</si>
  <si>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</si>
  <si>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</si>
  <si>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</si>
  <si>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</si>
  <si>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</si>
  <si>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</si>
  <si>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</si>
  <si>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</si>
  <si>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</si>
  <si>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</si>
  <si>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</si>
  <si>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</si>
  <si>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</si>
  <si>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</si>
  <si>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</si>
  <si>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</si>
  <si>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</si>
  <si>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</si>
  <si>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</si>
  <si>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</si>
  <si>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</si>
  <si>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</si>
  <si>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</si>
  <si>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</si>
  <si>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</si>
  <si>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</si>
  <si>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</si>
  <si>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</si>
  <si>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</si>
  <si>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</si>
  <si>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</si>
  <si>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</si>
  <si>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</si>
  <si>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</si>
  <si>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</si>
  <si>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</si>
  <si>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</si>
  <si>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</si>
  <si>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</si>
  <si>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</si>
  <si>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</si>
  <si>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</si>
  <si>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</si>
  <si>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</si>
  <si>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</si>
  <si>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</si>
  <si>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</si>
  <si>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</si>
  <si>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</si>
  <si>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</si>
  <si>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</si>
  <si>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</si>
  <si>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</si>
  <si>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</si>
  <si>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</si>
  <si>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</si>
  <si>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</si>
  <si>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</si>
  <si>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</si>
  <si>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</si>
  <si>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</si>
  <si>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</si>
  <si>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</si>
  <si>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</si>
  <si>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</si>
  <si>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</si>
  <si>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</si>
  <si>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</si>
  <si>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</si>
  <si>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</si>
  <si>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</si>
  <si>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</si>
  <si>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</si>
  <si>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</si>
  <si>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</si>
  <si>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</si>
  <si>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</si>
  <si>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</si>
  <si>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</si>
  <si>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</si>
  <si>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</si>
  <si>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</si>
  <si>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</si>
  <si>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</si>
  <si>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</si>
  <si>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</si>
  <si>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</si>
  <si>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</si>
  <si>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</si>
  <si>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</si>
  <si>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</si>
  <si>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</si>
  <si>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</si>
  <si>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</si>
  <si>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</si>
  <si>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</si>
  <si>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</si>
  <si>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</si>
  <si>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</si>
  <si>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</si>
  <si>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</si>
  <si>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</si>
  <si>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</si>
  <si>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</si>
  <si>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</si>
  <si>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</si>
  <si>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</si>
  <si>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</si>
  <si>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</si>
  <si>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</si>
  <si>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</si>
  <si>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</si>
  <si>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</si>
  <si>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</si>
  <si>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</si>
  <si>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</si>
  <si>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</si>
  <si>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</si>
  <si>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</si>
  <si>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</si>
  <si>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</si>
  <si>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</si>
  <si>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</si>
  <si>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</si>
  <si>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</si>
  <si>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</si>
  <si>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</si>
  <si>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</si>
  <si>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</si>
  <si>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</si>
  <si>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</si>
  <si>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</si>
  <si>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</si>
  <si>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</si>
  <si>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</si>
  <si>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</si>
  <si>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</si>
  <si>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</si>
  <si>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</si>
  <si>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</si>
  <si>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</si>
  <si>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</si>
  <si>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</si>
  <si>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</si>
  <si>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</si>
  <si>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</si>
  <si>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</si>
  <si>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</si>
  <si>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</si>
  <si>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</si>
  <si>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</si>
  <si>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</si>
  <si>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</si>
  <si>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</si>
  <si>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</si>
  <si>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</si>
  <si>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</si>
  <si>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</si>
  <si>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</si>
  <si>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</si>
  <si>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</si>
  <si>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</si>
  <si>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</si>
  <si>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</si>
  <si>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</si>
  <si>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</si>
  <si>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</si>
  <si>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</si>
  <si>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</si>
  <si>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</si>
  <si>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</si>
  <si>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</si>
  <si>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</si>
  <si>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</si>
  <si>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</si>
  <si>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</si>
  <si>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</si>
  <si>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</si>
  <si>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</si>
  <si>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</si>
  <si>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</si>
  <si>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</si>
  <si>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</si>
  <si>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</si>
  <si>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</si>
  <si>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</si>
  <si>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</si>
  <si>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</si>
  <si>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</si>
  <si>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</si>
  <si>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</si>
  <si>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</si>
  <si>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</si>
  <si>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</si>
  <si>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</si>
  <si>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</si>
  <si>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</si>
  <si>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</si>
  <si>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</si>
  <si>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</si>
  <si>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</si>
  <si>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</si>
  <si>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</si>
  <si>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</si>
  <si>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</si>
  <si>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</si>
  <si>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</si>
  <si>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</si>
  <si>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</si>
  <si>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</si>
  <si>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</si>
  <si>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</si>
  <si>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</si>
  <si>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</si>
  <si>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</si>
  <si>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</si>
  <si>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</si>
  <si>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</si>
  <si>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</si>
  <si>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</si>
  <si>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</si>
  <si>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</si>
  <si>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</si>
  <si>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</si>
  <si>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</si>
  <si>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</si>
  <si>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</si>
  <si>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</si>
  <si>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</si>
  <si>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</si>
  <si>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</si>
  <si>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</si>
  <si>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</si>
  <si>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</si>
  <si>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</si>
  <si>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</si>
  <si>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</si>
  <si>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</si>
  <si>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</si>
  <si>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</si>
  <si>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</si>
  <si>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</si>
  <si>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</si>
  <si>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</si>
  <si>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</si>
  <si>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</si>
  <si>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</si>
  <si>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</si>
  <si>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</si>
  <si>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</si>
  <si>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</si>
  <si>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</si>
  <si>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</si>
  <si>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</si>
  <si>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</si>
  <si>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</si>
  <si>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</si>
  <si>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</si>
  <si>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</si>
  <si>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</si>
  <si>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</si>
  <si>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</si>
  <si>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</si>
  <si>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</si>
  <si>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</si>
  <si>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</si>
  <si>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</si>
  <si>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</si>
  <si>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</si>
  <si>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</si>
  <si>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</si>
  <si>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</si>
  <si>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</si>
  <si>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</si>
  <si>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</si>
  <si>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</si>
  <si>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</si>
  <si>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</si>
  <si>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</si>
  <si>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</si>
  <si>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</si>
  <si>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</si>
  <si>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</si>
  <si>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</si>
  <si>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</si>
  <si>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</si>
  <si>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</si>
  <si>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</si>
  <si>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</si>
  <si>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</si>
  <si>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</si>
  <si>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</si>
  <si>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</si>
  <si>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</si>
  <si>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</si>
  <si>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</si>
  <si>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</si>
  <si>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</si>
  <si>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</si>
  <si>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</si>
  <si>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</si>
  <si>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</si>
  <si>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</si>
  <si>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</si>
  <si>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</si>
  <si>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</si>
  <si>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</si>
  <si>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</si>
  <si>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</si>
  <si>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</si>
  <si>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</si>
  <si>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</si>
  <si>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</si>
  <si>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</si>
  <si>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</si>
  <si>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</si>
  <si>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</si>
  <si>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</si>
  <si>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</si>
  <si>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</si>
  <si>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</si>
  <si>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</si>
  <si>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</si>
  <si>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</si>
  <si>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</si>
  <si>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</si>
  <si>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</si>
  <si>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</si>
  <si>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</si>
  <si>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</si>
  <si>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</si>
  <si>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</si>
  <si>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</si>
  <si>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</si>
  <si>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</si>
  <si>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</si>
  <si>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</si>
  <si>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</si>
  <si>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</si>
  <si>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</si>
  <si>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</si>
  <si>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</si>
  <si>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</si>
  <si>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</si>
  <si>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</si>
  <si>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</si>
  <si>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</si>
  <si>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</si>
  <si>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</si>
  <si>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</si>
  <si>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</si>
  <si>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</si>
  <si>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</si>
  <si>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</si>
  <si>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</si>
  <si>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</si>
  <si>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</si>
  <si>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</si>
  <si>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</si>
  <si>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</si>
  <si>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</si>
  <si>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</si>
  <si>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</si>
  <si>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</si>
  <si>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</si>
  <si>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</si>
  <si>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</si>
  <si>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</si>
  <si>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</si>
  <si>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</si>
  <si>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</si>
  <si>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</si>
  <si>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</si>
  <si>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</si>
  <si>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</si>
  <si>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</si>
  <si>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</si>
  <si>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</si>
  <si>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</si>
  <si>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</si>
  <si>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</si>
  <si>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</si>
  <si>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</si>
  <si>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</si>
  <si>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</si>
  <si>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</si>
  <si>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</si>
  <si>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</si>
  <si>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</si>
  <si>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</si>
  <si>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</si>
  <si>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</si>
  <si>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</si>
  <si>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</si>
  <si>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</si>
  <si>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</si>
  <si>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</si>
  <si>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</si>
  <si>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</si>
  <si>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</si>
  <si>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</si>
  <si>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</si>
  <si>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</si>
  <si>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</si>
  <si>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</si>
  <si>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</si>
  <si>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</si>
  <si>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</si>
  <si>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</si>
  <si>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</si>
  <si>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</si>
  <si>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</si>
  <si>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</si>
  <si>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</si>
  <si>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</si>
  <si>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</si>
  <si>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</si>
  <si>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</si>
  <si>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</si>
  <si>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</si>
  <si>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</si>
  <si>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</si>
  <si>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</si>
  <si>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</si>
  <si>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</si>
  <si>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</si>
  <si>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</si>
  <si>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</si>
  <si>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</si>
  <si>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</si>
  <si>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</si>
  <si>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</si>
  <si>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</si>
  <si>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</si>
  <si>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</si>
  <si>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</si>
  <si>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</si>
  <si>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</si>
  <si>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</si>
  <si>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</si>
  <si>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</si>
  <si>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</si>
  <si>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</si>
  <si>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</si>
  <si>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</si>
  <si>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</si>
  <si>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</si>
  <si>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</si>
  <si>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</si>
  <si>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</si>
  <si>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</si>
  <si>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</si>
  <si>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</si>
  <si>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</si>
  <si>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</si>
  <si>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</si>
  <si>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</si>
  <si>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</si>
  <si>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</si>
  <si>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</si>
  <si>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</si>
  <si>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</si>
  <si>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</si>
  <si>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</si>
  <si>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</si>
  <si>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</si>
  <si>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</si>
  <si>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</si>
  <si>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</si>
  <si>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</si>
  <si>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</si>
  <si>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</si>
  <si>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</si>
  <si>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</si>
  <si>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</si>
  <si>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</si>
  <si>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</si>
  <si>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</si>
  <si>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</si>
  <si>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</si>
  <si>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</si>
  <si>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</si>
  <si>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</si>
  <si>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</si>
  <si>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</si>
  <si>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</si>
  <si>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</si>
  <si>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</si>
  <si>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</si>
  <si>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</si>
  <si>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</si>
  <si>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</si>
  <si>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</si>
  <si>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</si>
  <si>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</si>
  <si>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</si>
  <si>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</si>
  <si>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</si>
  <si>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</si>
  <si>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</si>
  <si>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</si>
  <si>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</si>
  <si>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</si>
  <si>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</si>
  <si>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</si>
  <si>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</si>
  <si>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</si>
  <si>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</si>
  <si>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</si>
  <si>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</si>
  <si>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</si>
  <si>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</si>
  <si>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</si>
  <si>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</si>
  <si>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</si>
  <si>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</si>
  <si>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</si>
  <si>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</si>
  <si>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</si>
  <si>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</si>
  <si>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</si>
  <si>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</si>
  <si>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</si>
  <si>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</si>
  <si>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</si>
  <si>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</si>
  <si>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</si>
  <si>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</si>
  <si>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</si>
  <si>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</si>
  <si>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</si>
  <si>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</si>
  <si>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</si>
  <si>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</si>
  <si>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</si>
  <si>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</si>
  <si>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</si>
  <si>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</si>
  <si>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</si>
  <si>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</si>
  <si>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</si>
  <si>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</si>
  <si>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</si>
  <si>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</si>
  <si>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</si>
  <si>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</si>
  <si>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</si>
  <si>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</si>
  <si>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</si>
  <si>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</si>
  <si>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</si>
  <si>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</si>
  <si>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</si>
  <si>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</si>
  <si>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</si>
  <si>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</si>
  <si>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</si>
  <si>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</si>
  <si>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</si>
  <si>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</si>
  <si>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</si>
  <si>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</si>
  <si>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</si>
  <si>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</si>
  <si>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</si>
  <si>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</si>
  <si>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</si>
  <si>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</si>
  <si>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</si>
  <si>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</si>
  <si>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</si>
  <si>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</si>
  <si>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</si>
  <si>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</si>
  <si>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</si>
  <si>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</si>
  <si>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</si>
  <si>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</si>
  <si>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</si>
  <si>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</si>
  <si>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</si>
  <si>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</si>
  <si>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</si>
  <si>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</si>
  <si>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</si>
  <si>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</si>
  <si>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</si>
  <si>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</si>
  <si>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</si>
  <si>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</si>
  <si>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</si>
  <si>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</si>
  <si>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</si>
  <si>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</si>
  <si>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</si>
  <si>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</si>
  <si>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</si>
  <si>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</si>
  <si>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</si>
  <si>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</si>
  <si>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</si>
  <si>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</si>
  <si>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</si>
  <si>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</si>
  <si>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</si>
  <si>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</si>
  <si>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</si>
  <si>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</si>
  <si>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</si>
  <si>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</si>
  <si>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</si>
  <si>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</si>
  <si>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</si>
  <si>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</si>
  <si>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</si>
  <si>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</si>
  <si>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</si>
  <si>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</si>
  <si>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</si>
  <si>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</si>
  <si>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</si>
  <si>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</si>
  <si>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</si>
  <si>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</si>
  <si>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</si>
  <si>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</si>
  <si>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</si>
  <si>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</si>
  <si>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</si>
  <si>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</si>
  <si>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</si>
  <si>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</si>
  <si>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</si>
  <si>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</si>
  <si>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</si>
  <si>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</si>
  <si>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</si>
  <si>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</si>
  <si>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</si>
  <si>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</si>
  <si>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</si>
  <si>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</si>
  <si>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</si>
  <si>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</si>
  <si>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</si>
  <si>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</si>
  <si>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</si>
  <si>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</si>
  <si>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</si>
  <si>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</si>
  <si>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</si>
  <si>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</si>
  <si>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</si>
  <si>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</si>
  <si>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</si>
  <si>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</si>
  <si>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</si>
  <si>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</si>
  <si>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</si>
  <si>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</si>
  <si>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</si>
  <si>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</si>
  <si>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</si>
  <si>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</si>
  <si>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</si>
  <si>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</si>
  <si>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</si>
  <si>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</si>
  <si>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</si>
  <si>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</si>
  <si>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</si>
  <si>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</si>
  <si>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</si>
  <si>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</si>
  <si>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</si>
  <si>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</si>
  <si>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</si>
  <si>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</si>
  <si>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</si>
  <si>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</si>
  <si>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</si>
  <si>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</si>
  <si>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</si>
  <si>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</si>
  <si>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</si>
  <si>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</si>
  <si>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</si>
  <si>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</si>
  <si>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</si>
  <si>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</si>
  <si>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</si>
  <si>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</si>
  <si>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</si>
  <si>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</si>
  <si>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</si>
  <si>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</si>
  <si>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</si>
  <si>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</si>
  <si>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</si>
  <si>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</si>
  <si>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</si>
  <si>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</si>
  <si>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</si>
  <si>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</si>
  <si>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</si>
  <si>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</si>
  <si>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</si>
  <si>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</si>
  <si>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</si>
  <si>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</si>
  <si>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</si>
  <si>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</si>
  <si>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</si>
  <si>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</si>
  <si>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</si>
  <si>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</si>
  <si>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</si>
  <si>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</si>
  <si>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</si>
  <si>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</si>
  <si>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</si>
  <si>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</si>
  <si>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</si>
  <si>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</si>
  <si>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</si>
  <si>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</si>
  <si>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</si>
  <si>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</si>
  <si>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</si>
  <si>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</si>
  <si>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</si>
  <si>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</si>
  <si>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</si>
  <si>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</si>
  <si>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</si>
  <si>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</si>
  <si>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</si>
  <si>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</si>
  <si>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</si>
  <si>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</si>
  <si>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</si>
  <si>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</si>
  <si>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</si>
  <si>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</si>
  <si>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</si>
  <si>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</si>
  <si>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</si>
  <si>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</si>
  <si>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</si>
  <si>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</si>
  <si>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</si>
  <si>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</si>
  <si>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</si>
  <si>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</si>
  <si>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</si>
  <si>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</si>
  <si>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</si>
  <si>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</si>
  <si>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</si>
  <si>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</si>
  <si>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</si>
  <si>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</si>
  <si>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</si>
  <si>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</si>
  <si>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</si>
  <si>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</si>
  <si>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</si>
  <si>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</si>
  <si>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</si>
  <si>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</si>
  <si>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</si>
  <si>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</si>
  <si>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</si>
  <si>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</si>
  <si>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</si>
  <si>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</si>
  <si>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</si>
  <si>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</si>
  <si>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</si>
  <si>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</si>
  <si>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</si>
  <si>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</si>
  <si>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</si>
  <si>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</si>
  <si>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</si>
  <si>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</si>
  <si>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</si>
  <si>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</si>
  <si>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</si>
  <si>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</si>
  <si>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</si>
  <si>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</si>
  <si>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</si>
  <si>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</si>
  <si>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</si>
  <si>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</si>
  <si>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</si>
  <si>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</si>
  <si>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</si>
  <si>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</si>
  <si>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</si>
  <si>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</si>
  <si>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</si>
  <si>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</si>
  <si>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</si>
  <si>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</si>
  <si>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</si>
  <si>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</si>
  <si>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</si>
  <si>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</si>
  <si>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</si>
  <si>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</si>
  <si>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</si>
  <si>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</si>
  <si>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</si>
  <si>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</si>
  <si>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</si>
  <si>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</si>
  <si>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</si>
  <si>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</si>
  <si>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</si>
  <si>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</si>
  <si>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</si>
  <si>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</si>
  <si>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</si>
  <si>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</si>
  <si>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</si>
  <si>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</si>
  <si>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</si>
  <si>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</si>
  <si>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</si>
  <si>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</si>
  <si>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</si>
  <si>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</si>
  <si>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</si>
  <si>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</si>
  <si>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</si>
  <si>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</si>
  <si>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</si>
  <si>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</si>
  <si>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</si>
  <si>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</si>
  <si>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</si>
  <si>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</si>
  <si>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</si>
  <si>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</si>
  <si>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</si>
  <si>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</si>
  <si>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</si>
  <si>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</si>
  <si>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</si>
  <si>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</si>
  <si>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</si>
  <si>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</si>
  <si>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</si>
  <si>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</si>
  <si>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</si>
  <si>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</si>
  <si>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</si>
  <si>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</si>
  <si>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</si>
  <si>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</si>
  <si>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</si>
  <si>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</si>
  <si>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</si>
  <si>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</si>
  <si>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</si>
  <si>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</si>
  <si>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</si>
  <si>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</si>
  <si>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</si>
  <si>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</si>
  <si>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</si>
  <si>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</si>
  <si>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</si>
  <si>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</si>
  <si>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</si>
  <si>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</si>
  <si>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</si>
  <si>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</si>
  <si>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</si>
  <si>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</si>
  <si>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</si>
  <si>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</si>
  <si>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</si>
  <si>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</si>
  <si>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</si>
  <si>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</si>
  <si>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</si>
  <si>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</si>
  <si>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</si>
  <si>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</si>
  <si>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</si>
  <si>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</si>
  <si>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</si>
  <si>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</si>
  <si>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</si>
  <si>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</si>
  <si>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</si>
  <si>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</si>
  <si>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</si>
  <si>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</si>
  <si>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</si>
  <si>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</si>
  <si>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</si>
  <si>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</si>
  <si>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</si>
  <si>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</si>
  <si>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</si>
  <si>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</si>
  <si>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</si>
  <si>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</si>
  <si>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</si>
  <si>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</si>
  <si>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</si>
  <si>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</si>
  <si>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</si>
  <si>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</si>
  <si>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</si>
  <si>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</si>
  <si>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</si>
  <si>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</si>
  <si>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</si>
  <si>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</si>
  <si>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</si>
  <si>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</si>
  <si>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</si>
  <si>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</si>
  <si>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</si>
  <si>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</si>
  <si>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</si>
  <si>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</si>
  <si>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</si>
  <si>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</si>
  <si>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</si>
  <si>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</si>
  <si>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</si>
  <si>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</si>
  <si>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</si>
  <si>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</si>
  <si>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</si>
  <si>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</si>
  <si>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</si>
  <si>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</si>
  <si>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</si>
  <si>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</si>
  <si>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</si>
  <si>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</si>
  <si>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</si>
  <si>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</si>
  <si>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</si>
  <si>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</si>
  <si>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</si>
  <si>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</si>
  <si>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</si>
  <si>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</si>
  <si>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</si>
  <si>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</si>
  <si>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</si>
  <si>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</si>
  <si>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</si>
  <si>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</si>
  <si>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</si>
  <si>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</si>
  <si>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</si>
  <si>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</si>
  <si>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</si>
  <si>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</si>
  <si>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</si>
  <si>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</si>
  <si>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</si>
  <si>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</si>
  <si>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</si>
  <si>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</si>
  <si>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</si>
  <si>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</si>
  <si>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</si>
  <si>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</si>
  <si>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</si>
  <si>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</si>
  <si>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</si>
  <si>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</si>
  <si>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</si>
  <si>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</si>
  <si>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</si>
  <si>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</si>
  <si>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</si>
  <si>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</si>
  <si>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</si>
  <si>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</si>
  <si>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</si>
  <si>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</si>
  <si>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</si>
  <si>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</si>
  <si>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</si>
  <si>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</si>
  <si>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</si>
  <si>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</si>
  <si>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</si>
  <si>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</si>
  <si>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</si>
  <si>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</si>
  <si>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</si>
  <si>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</si>
  <si>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</si>
  <si>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</si>
  <si>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</si>
  <si>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</si>
  <si>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</si>
  <si>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</si>
  <si>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</si>
  <si>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</si>
  <si>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</si>
  <si>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</si>
  <si>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</si>
  <si>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</si>
  <si>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</si>
  <si>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</si>
  <si>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</si>
  <si>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</si>
  <si>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</si>
  <si>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</si>
  <si>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</si>
  <si>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</si>
  <si>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</si>
  <si>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</si>
  <si>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</si>
  <si>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</si>
  <si>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</si>
  <si>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</si>
  <si>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</si>
  <si>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</si>
  <si>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</si>
  <si>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</si>
  <si>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</si>
  <si>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</si>
  <si>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</si>
  <si>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</si>
  <si>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</si>
  <si>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</si>
  <si>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</si>
  <si>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</si>
  <si>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</si>
  <si>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</si>
  <si>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</si>
  <si>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</si>
  <si>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</si>
  <si>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</si>
  <si>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</si>
  <si>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</si>
  <si>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</si>
  <si>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</si>
  <si>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</si>
  <si>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</si>
  <si>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</si>
  <si>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</si>
  <si>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</si>
  <si>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</si>
  <si>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</si>
  <si>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</si>
  <si>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</si>
  <si>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</si>
  <si>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</si>
  <si>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</si>
  <si>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</si>
  <si>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</si>
  <si>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</si>
  <si>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</si>
  <si>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</si>
  <si>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</si>
  <si>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</si>
  <si>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</si>
  <si>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</si>
  <si>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</si>
  <si>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</si>
  <si>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</si>
  <si>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</si>
  <si>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</si>
  <si>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</si>
  <si>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</si>
  <si>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</si>
  <si>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</si>
  <si>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</si>
  <si>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</si>
  <si>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</si>
  <si>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</si>
  <si>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</si>
  <si>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</si>
  <si>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</si>
  <si>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</si>
  <si>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</si>
  <si>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</si>
  <si>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</si>
  <si>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</si>
  <si>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</si>
  <si>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</si>
  <si>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</si>
  <si>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</si>
  <si>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</si>
  <si>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</si>
  <si>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</si>
  <si>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</si>
  <si>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</si>
  <si>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</si>
  <si>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</si>
  <si>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</si>
  <si>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</si>
  <si>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</si>
  <si>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</si>
  <si>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</si>
  <si>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</si>
  <si>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</si>
  <si>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</si>
  <si>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</si>
  <si>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</si>
  <si>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</si>
  <si>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</si>
  <si>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</si>
  <si>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</si>
  <si>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</si>
  <si>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</si>
  <si>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</si>
  <si>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</si>
  <si>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</si>
  <si>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</si>
  <si>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</si>
  <si>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</si>
  <si>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</si>
  <si>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</si>
  <si>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</si>
  <si>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</si>
  <si>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</si>
  <si>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</si>
  <si>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</si>
  <si>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</si>
  <si>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</si>
  <si>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</si>
  <si>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</si>
  <si>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</si>
  <si>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</si>
  <si>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</si>
  <si>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</si>
  <si>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</si>
  <si>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</si>
  <si>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</si>
  <si>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</si>
  <si>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</si>
  <si>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</si>
  <si>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</si>
  <si>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</si>
  <si>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</si>
  <si>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</si>
  <si>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</si>
  <si>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</si>
  <si>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</si>
  <si>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</si>
  <si>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</si>
  <si>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</si>
  <si>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</si>
  <si>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</si>
  <si>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</si>
  <si>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</si>
  <si>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</si>
  <si>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</si>
  <si>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</si>
  <si>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</si>
  <si>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</si>
  <si>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</si>
  <si>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</si>
  <si>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</si>
  <si>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</si>
  <si>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</si>
  <si>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</si>
  <si>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</si>
  <si>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</si>
  <si>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</si>
  <si>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</si>
  <si>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</si>
  <si>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</si>
  <si>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</si>
  <si>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</si>
  <si>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</si>
  <si>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</si>
  <si>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</si>
  <si>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</si>
  <si>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</si>
  <si>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</si>
  <si>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</si>
  <si>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</si>
  <si>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</si>
  <si>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</si>
  <si>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</si>
  <si>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</si>
  <si>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</si>
  <si>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</si>
  <si>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</si>
  <si>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</si>
  <si>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</si>
  <si>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</si>
  <si>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</si>
  <si>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</si>
  <si>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</si>
  <si>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</si>
  <si>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</si>
  <si>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</si>
  <si>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</si>
  <si>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</si>
  <si>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</si>
  <si>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</si>
  <si>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</si>
  <si>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</si>
  <si>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</si>
  <si>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</si>
  <si>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</si>
  <si>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</si>
  <si>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</si>
  <si>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</si>
  <si>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</si>
  <si>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</si>
  <si>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</si>
  <si>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</si>
  <si>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</si>
  <si>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</si>
  <si>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</si>
  <si>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</si>
  <si>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</si>
  <si>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</si>
  <si>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</si>
  <si>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</si>
  <si>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</si>
  <si>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</si>
  <si>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</si>
  <si>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</si>
  <si>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</si>
  <si>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</si>
  <si>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</si>
  <si>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</si>
  <si>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</si>
  <si>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</si>
  <si>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</si>
  <si>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</si>
  <si>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</si>
  <si>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</si>
  <si>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</si>
  <si>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</si>
  <si>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</si>
  <si>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</si>
  <si>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</si>
  <si>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</si>
  <si>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</si>
  <si>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</si>
  <si>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</si>
  <si>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</si>
  <si>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</si>
  <si>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</si>
  <si>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</si>
  <si>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</si>
  <si>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</si>
  <si>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</si>
  <si>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</si>
  <si>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</si>
  <si>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</si>
  <si>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</si>
  <si>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</si>
  <si>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</si>
  <si>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</si>
  <si>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</si>
  <si>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</si>
  <si>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</si>
  <si>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</si>
  <si>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</si>
  <si>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</si>
  <si>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</si>
  <si>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</si>
  <si>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</si>
  <si>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</si>
  <si>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</si>
  <si>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</si>
  <si>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</si>
  <si>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</si>
  <si>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</si>
  <si>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</si>
  <si>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</si>
  <si>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</si>
  <si>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</si>
  <si>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</si>
  <si>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</si>
  <si>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</si>
  <si>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</si>
  <si>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</si>
  <si>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</si>
  <si>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</si>
  <si>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</si>
  <si>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</si>
  <si>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</si>
  <si>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</si>
  <si>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</si>
  <si>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</si>
  <si>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</si>
  <si>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</si>
  <si>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</si>
  <si>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</si>
  <si>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</si>
  <si>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</si>
  <si>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</si>
  <si>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</si>
  <si>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</si>
  <si>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</si>
  <si>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</si>
  <si>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</si>
  <si>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</si>
  <si>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</si>
  <si>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</si>
  <si>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</si>
  <si>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</si>
  <si>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</si>
  <si>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</si>
  <si>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</si>
  <si>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</si>
  <si>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</si>
  <si>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</si>
  <si>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</si>
  <si>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</si>
  <si>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</si>
  <si>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</si>
  <si>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</si>
  <si>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</si>
  <si>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</si>
  <si>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</si>
  <si>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</si>
  <si>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</si>
  <si>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</si>
  <si>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</si>
  <si>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</si>
  <si>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</si>
  <si>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</si>
  <si>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</si>
  <si>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</si>
  <si>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</si>
  <si>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</si>
  <si>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</si>
  <si>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</si>
  <si>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</si>
  <si>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</si>
  <si>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</si>
  <si>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</si>
  <si>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</si>
  <si>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</si>
  <si>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</si>
  <si>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</si>
  <si>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</si>
  <si>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</si>
  <si>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</si>
  <si>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</si>
  <si>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</si>
  <si>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</si>
  <si>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</si>
  <si>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</si>
  <si>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</si>
  <si>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</si>
  <si>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</si>
  <si>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</si>
  <si>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</si>
  <si>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</si>
  <si>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</si>
  <si>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</si>
  <si>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</si>
  <si>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</si>
  <si>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</si>
  <si>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</si>
  <si>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</si>
  <si>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</si>
  <si>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</si>
  <si>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</si>
  <si>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</si>
  <si>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</si>
  <si>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</si>
  <si>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</si>
  <si>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</si>
  <si>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</si>
  <si>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</si>
  <si>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</si>
  <si>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</si>
  <si>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</si>
  <si>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</si>
  <si>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</si>
  <si>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</si>
  <si>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</si>
  <si>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</si>
  <si>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</si>
  <si>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</si>
  <si>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</si>
  <si>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</si>
  <si>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</si>
  <si>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</si>
  <si>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</si>
  <si>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</si>
  <si>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</si>
  <si>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</si>
  <si>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</si>
  <si>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</si>
  <si>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</si>
  <si>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</si>
  <si>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</si>
  <si>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</si>
  <si>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</si>
  <si>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</si>
  <si>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</si>
  <si>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</si>
  <si>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</si>
  <si>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</si>
  <si>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</si>
  <si>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</si>
  <si>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</si>
  <si>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</si>
  <si>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</si>
  <si>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</si>
  <si>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</si>
  <si>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</si>
  <si>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</si>
  <si>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</si>
  <si>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</si>
  <si>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</si>
  <si>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</si>
  <si>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</si>
  <si>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</si>
  <si>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</si>
  <si>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</si>
  <si>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</si>
  <si>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</si>
  <si>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</si>
  <si>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</si>
  <si>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</si>
  <si>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</si>
  <si>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</si>
  <si>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</si>
  <si>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</si>
  <si>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</si>
  <si>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</si>
  <si>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</si>
  <si>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</si>
  <si>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</si>
  <si>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</si>
  <si>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</si>
  <si>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</si>
  <si>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</si>
  <si>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</si>
  <si>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</si>
  <si>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</si>
  <si>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</si>
  <si>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</si>
  <si>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</si>
  <si>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</si>
  <si>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</si>
  <si>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</si>
  <si>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</si>
  <si>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</si>
  <si>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</si>
  <si>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</si>
  <si>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</si>
  <si>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</si>
  <si>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</si>
  <si>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</si>
  <si>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</si>
  <si>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</si>
  <si>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</si>
  <si>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</si>
  <si>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</si>
  <si>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</si>
  <si>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</si>
  <si>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</si>
  <si>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</si>
  <si>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</si>
  <si>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</si>
  <si>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</si>
  <si>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</si>
  <si>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</si>
  <si>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</si>
  <si>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</si>
  <si>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</si>
  <si>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</si>
  <si>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</si>
  <si>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</si>
  <si>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</si>
  <si>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</si>
  <si>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</si>
  <si>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</si>
  <si>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</si>
  <si>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</si>
  <si>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</si>
  <si>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</si>
  <si>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</si>
  <si>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</si>
  <si>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</si>
  <si>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</si>
  <si>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</si>
  <si>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</si>
  <si>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</si>
  <si>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</si>
  <si>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</si>
  <si>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</si>
  <si>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</si>
  <si>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</si>
  <si>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</si>
  <si>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</si>
  <si>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</si>
  <si>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</si>
  <si>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</si>
  <si>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</si>
  <si>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</si>
  <si>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</si>
  <si>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</si>
  <si>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</si>
  <si>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</si>
  <si>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</si>
  <si>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</si>
  <si>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</si>
  <si>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</si>
  <si>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</si>
  <si>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</si>
  <si>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</si>
  <si>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</si>
  <si>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</si>
  <si>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</si>
  <si>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</si>
  <si>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</si>
  <si>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</si>
  <si>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</si>
  <si>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</si>
  <si>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</si>
  <si>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</si>
  <si>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</si>
  <si>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</si>
  <si>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</si>
  <si>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</si>
  <si>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</si>
  <si>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</si>
  <si>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</si>
  <si>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</si>
  <si>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</si>
  <si>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</si>
  <si>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</si>
  <si>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</si>
  <si>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</si>
  <si>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</si>
  <si>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</si>
  <si>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</si>
  <si>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</si>
  <si>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</si>
  <si>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</si>
  <si>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</si>
  <si>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</si>
  <si>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</si>
  <si>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</si>
  <si>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</si>
  <si>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</si>
  <si>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</si>
  <si>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</si>
  <si>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</si>
  <si>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</si>
  <si>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</si>
  <si>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</si>
  <si>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</si>
  <si>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</si>
  <si>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</si>
  <si>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</si>
  <si>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</si>
  <si>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</si>
  <si>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</si>
  <si>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</si>
  <si>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</si>
  <si>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</si>
  <si>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</si>
  <si>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</si>
  <si>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</si>
  <si>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</si>
  <si>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</si>
  <si>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</si>
  <si>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</si>
  <si>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</si>
  <si>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</si>
  <si>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</si>
  <si>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</si>
  <si>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</si>
  <si>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</si>
  <si>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</si>
  <si>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</si>
  <si>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</si>
  <si>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</si>
  <si>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</si>
  <si>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</si>
  <si>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</si>
  <si>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</si>
  <si>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</si>
  <si>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</si>
  <si>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</si>
  <si>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</si>
  <si>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</si>
  <si>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</si>
  <si>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</si>
  <si>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</si>
  <si>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</si>
  <si>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</si>
  <si>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</si>
  <si>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</si>
  <si>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</si>
  <si>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</si>
  <si>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</si>
  <si>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</si>
  <si>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</si>
  <si>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</si>
  <si>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</si>
  <si>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</si>
  <si>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</si>
  <si>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</si>
  <si>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</si>
  <si>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</si>
  <si>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</si>
  <si>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</si>
  <si>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</si>
  <si>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</si>
  <si>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</si>
  <si>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</si>
  <si>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</si>
  <si>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</si>
  <si>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</si>
  <si>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</si>
  <si>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</si>
  <si>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</si>
  <si>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</si>
  <si>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</si>
  <si>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</si>
  <si>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</si>
  <si>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</si>
  <si>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</si>
  <si>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</si>
  <si>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</si>
  <si>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</si>
  <si>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</si>
  <si>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</si>
  <si>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</si>
  <si>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</si>
  <si>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</si>
  <si>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</si>
  <si>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</si>
  <si>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</si>
  <si>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</si>
  <si>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</si>
  <si>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</si>
  <si>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</si>
  <si>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</si>
  <si>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</si>
  <si>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</si>
  <si>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</si>
  <si>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</si>
  <si>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</si>
  <si>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</si>
  <si>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</si>
  <si>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</si>
  <si>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</si>
  <si>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</si>
  <si>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</si>
  <si>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</si>
  <si>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</si>
  <si>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</si>
  <si>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</si>
  <si>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</si>
  <si>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</si>
  <si>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</si>
  <si>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</si>
  <si>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</si>
  <si>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</si>
  <si>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</si>
  <si>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</si>
  <si>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</si>
  <si>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</si>
  <si>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</si>
  <si>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</si>
  <si>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</si>
  <si>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</si>
  <si>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</si>
  <si>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</si>
  <si>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</si>
  <si>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</si>
  <si>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</si>
  <si>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</si>
  <si>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</si>
  <si>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</si>
  <si>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</si>
  <si>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</si>
  <si>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</si>
  <si>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</si>
  <si>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</si>
  <si>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</si>
  <si>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</si>
  <si>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</si>
  <si>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</si>
  <si>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</si>
  <si>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</si>
  <si>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</si>
  <si>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</si>
  <si>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</si>
  <si>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</si>
  <si>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</si>
  <si>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</si>
  <si>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</si>
  <si>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</si>
  <si>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</si>
  <si>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</si>
  <si>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</si>
  <si>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</si>
  <si>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</si>
  <si>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</si>
  <si>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</si>
  <si>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</si>
  <si>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</si>
  <si>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</si>
  <si>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</si>
  <si>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</si>
  <si>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</si>
  <si>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</si>
  <si>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</si>
  <si>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</si>
  <si>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</si>
  <si>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</si>
  <si>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</si>
  <si>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</si>
  <si>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</si>
  <si>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</si>
  <si>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</si>
  <si>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</si>
  <si>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</si>
  <si>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</si>
  <si>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</si>
  <si>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</si>
  <si>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</si>
  <si>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</si>
  <si>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</si>
  <si>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</si>
  <si>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</si>
  <si>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</si>
  <si>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</si>
  <si>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</si>
  <si>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</si>
  <si>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</si>
  <si>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</si>
  <si>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</si>
  <si>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</si>
  <si>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</si>
  <si>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</si>
  <si>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</si>
  <si>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</si>
  <si>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</si>
  <si>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</si>
  <si>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</si>
  <si>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</si>
  <si>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</si>
  <si>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</si>
  <si>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</si>
  <si>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</si>
  <si>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</si>
  <si>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</si>
  <si>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</si>
  <si>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</si>
  <si>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</si>
  <si>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</si>
  <si>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</si>
  <si>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</si>
  <si>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</si>
  <si>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</si>
  <si>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</si>
  <si>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</si>
  <si>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</si>
  <si>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</si>
  <si>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</si>
  <si>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</si>
  <si>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</si>
  <si>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</si>
  <si>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</si>
  <si>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</si>
  <si>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</si>
  <si>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</si>
  <si>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</si>
  <si>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</si>
  <si>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</si>
  <si>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</si>
  <si>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</si>
  <si>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</si>
  <si>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</si>
  <si>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</si>
  <si>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</si>
  <si>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</si>
  <si>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</si>
  <si>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</si>
  <si>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</si>
  <si>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</si>
  <si>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</si>
  <si>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</si>
  <si>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</si>
  <si>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</si>
  <si>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</si>
  <si>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</si>
  <si>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</si>
  <si>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</si>
  <si>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</si>
  <si>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</si>
  <si>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</si>
  <si>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</si>
  <si>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</si>
  <si>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</si>
  <si>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</si>
  <si>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</si>
  <si>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</si>
  <si>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</si>
  <si>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</si>
  <si>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</si>
  <si>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</si>
  <si>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</si>
  <si>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</si>
  <si>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</si>
  <si>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</si>
  <si>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</si>
  <si>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</si>
  <si>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</si>
  <si>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</si>
  <si>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</si>
  <si>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</si>
  <si>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</si>
  <si>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</si>
  <si>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</si>
  <si>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</si>
  <si>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</si>
  <si>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</si>
  <si>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</si>
  <si>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</si>
  <si>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</si>
  <si>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</si>
  <si>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</si>
  <si>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</si>
  <si>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</si>
  <si>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</si>
  <si>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</si>
  <si>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</si>
  <si>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</si>
  <si>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</si>
  <si>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</si>
  <si>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</si>
  <si>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</si>
  <si>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</si>
  <si>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</si>
  <si>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</si>
  <si>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</si>
  <si>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</si>
  <si>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</si>
  <si>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</si>
  <si>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</si>
  <si>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</si>
  <si>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</si>
  <si>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</si>
  <si>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</si>
  <si>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</si>
  <si>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</si>
  <si>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</si>
  <si>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</si>
  <si>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</si>
  <si>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</si>
  <si>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</si>
  <si>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</si>
  <si>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</si>
  <si>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</si>
  <si>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</si>
  <si>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</si>
  <si>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</si>
  <si>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</si>
  <si>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</si>
  <si>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</si>
  <si>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</si>
  <si>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</si>
  <si>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</si>
  <si>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</si>
  <si>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</si>
  <si>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</si>
  <si>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</si>
  <si>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</si>
  <si>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</si>
  <si>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</si>
  <si>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</si>
  <si>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</si>
  <si>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</si>
  <si>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</si>
  <si>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</si>
  <si>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</si>
  <si>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</si>
  <si>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</si>
  <si>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</si>
  <si>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</si>
  <si>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</si>
  <si>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</si>
  <si>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</si>
  <si>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</si>
  <si>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</si>
  <si>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</si>
  <si>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</si>
  <si>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</si>
  <si>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</si>
  <si>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</si>
  <si>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</si>
  <si>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</si>
  <si>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</si>
  <si>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</si>
  <si>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</si>
  <si>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</si>
  <si>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</si>
  <si>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</si>
  <si>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</si>
  <si>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</si>
  <si>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</si>
  <si>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</si>
  <si>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</si>
  <si>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</si>
  <si>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</si>
  <si>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</si>
  <si>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</si>
  <si>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</si>
  <si>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</si>
  <si>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</si>
  <si>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</si>
  <si>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</si>
  <si>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</si>
  <si>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</si>
  <si>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</si>
  <si>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</si>
  <si>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</si>
  <si>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</si>
  <si>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</si>
  <si>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</si>
  <si>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</si>
  <si>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</si>
  <si>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</si>
  <si>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</si>
  <si>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</si>
  <si>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</si>
  <si>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</si>
  <si>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</si>
  <si>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</si>
  <si>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</si>
  <si>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</si>
  <si>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</si>
  <si>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</si>
  <si>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</si>
  <si>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</si>
  <si>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</si>
  <si>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</si>
  <si>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</si>
  <si>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</si>
  <si>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</si>
  <si>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</si>
  <si>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</si>
  <si>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</si>
  <si>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</si>
  <si>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</si>
  <si>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</si>
  <si>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</si>
  <si>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</si>
  <si>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</si>
  <si>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</si>
  <si>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</si>
  <si>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</si>
  <si>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</si>
  <si>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</si>
  <si>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</si>
  <si>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</si>
  <si>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</si>
  <si>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</si>
  <si>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</si>
  <si>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</si>
  <si>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</si>
  <si>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</si>
  <si>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</si>
  <si>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</si>
  <si>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</si>
  <si>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</si>
  <si>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</si>
  <si>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</si>
  <si>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</si>
  <si>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</si>
  <si>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</si>
  <si>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</si>
  <si>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</si>
  <si>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</si>
  <si>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</si>
  <si>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</si>
  <si>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</si>
  <si>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</si>
  <si>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</si>
  <si>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</si>
  <si>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</si>
  <si>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</si>
  <si>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</si>
  <si>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</si>
  <si>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</si>
  <si>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</si>
  <si>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</si>
  <si>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</si>
  <si>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</si>
  <si>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</si>
  <si>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</si>
  <si>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</si>
  <si>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</si>
  <si>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</si>
  <si>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</si>
  <si>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</si>
  <si>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</si>
  <si>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</si>
  <si>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</si>
  <si>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</si>
  <si>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</si>
  <si>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</si>
  <si>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</si>
  <si>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</si>
  <si>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</si>
  <si>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</si>
  <si>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</si>
  <si>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</si>
  <si>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</si>
  <si>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</si>
  <si>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</si>
  <si>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</si>
  <si>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</si>
  <si>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</si>
  <si>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</si>
  <si>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</si>
  <si>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</si>
  <si>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</si>
  <si>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</si>
  <si>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</si>
  <si>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</si>
  <si>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</si>
  <si>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</si>
  <si>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</si>
  <si>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</si>
  <si>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</si>
  <si>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</si>
  <si>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</si>
  <si>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</si>
  <si>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</si>
  <si>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</si>
  <si>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</si>
  <si>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</si>
  <si>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</si>
  <si>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</si>
  <si>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</si>
  <si>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</si>
  <si>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</si>
  <si>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</si>
  <si>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</si>
  <si>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</si>
  <si>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</si>
  <si>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</si>
  <si>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</si>
  <si>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</si>
  <si>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</si>
  <si>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</si>
  <si>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</si>
  <si>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</si>
  <si>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</si>
  <si>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</si>
  <si>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</si>
  <si>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</si>
  <si>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</si>
  <si>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</si>
  <si>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</si>
  <si>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</si>
  <si>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</si>
  <si>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</si>
  <si>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</si>
  <si>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</si>
  <si>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</si>
  <si>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</si>
  <si>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</si>
  <si>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</si>
  <si>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</si>
  <si>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</si>
  <si>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</si>
  <si>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</si>
  <si>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</si>
  <si>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</si>
  <si>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</si>
  <si>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</si>
  <si>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</si>
  <si>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</si>
  <si>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</si>
  <si>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</si>
  <si>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</si>
  <si>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</si>
  <si>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</si>
  <si>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</si>
  <si>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</si>
  <si>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</si>
  <si>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</si>
  <si>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</si>
  <si>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</si>
  <si>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</si>
  <si>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</si>
  <si>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</si>
  <si>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</si>
  <si>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</si>
  <si>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</si>
  <si>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</si>
  <si>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</si>
  <si>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</si>
  <si>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</si>
  <si>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</si>
  <si>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</si>
  <si>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</si>
  <si>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</si>
  <si>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</si>
  <si>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</si>
  <si>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</si>
  <si>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</si>
  <si>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</si>
  <si>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</si>
  <si>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</si>
  <si>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</si>
  <si>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</si>
  <si>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</si>
  <si>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</si>
  <si>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</si>
  <si>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</si>
  <si>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</si>
  <si>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</si>
  <si>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</si>
  <si>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</si>
  <si>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</si>
  <si>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</si>
  <si>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</si>
  <si>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</si>
  <si>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</si>
  <si>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</si>
  <si>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</si>
  <si>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</si>
  <si>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</si>
  <si>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</si>
  <si>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</si>
  <si>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</si>
  <si>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</si>
  <si>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</si>
  <si>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</si>
  <si>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</si>
  <si>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</si>
  <si>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</si>
  <si>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</si>
  <si>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</si>
  <si>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</si>
  <si>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</si>
  <si>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</si>
  <si>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</si>
  <si>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</si>
  <si>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</si>
  <si>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</si>
  <si>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</si>
  <si>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</si>
  <si>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</si>
  <si>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</si>
  <si>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</si>
  <si>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</si>
  <si>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</si>
  <si>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</si>
  <si>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</si>
  <si>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</si>
  <si>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</si>
  <si>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</si>
  <si>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</si>
  <si>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</si>
  <si>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</si>
  <si>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</si>
  <si>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</si>
  <si>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</si>
  <si>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</si>
  <si>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</si>
  <si>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</si>
  <si>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</si>
  <si>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</si>
  <si>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</si>
  <si>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</si>
  <si>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</si>
  <si>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</si>
  <si>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</si>
  <si>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</si>
  <si>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</si>
  <si>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</si>
  <si>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</si>
  <si>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</si>
  <si>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</si>
  <si>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</si>
  <si>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</si>
  <si>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</si>
  <si>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</si>
  <si>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</si>
  <si>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</si>
  <si>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</si>
  <si>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</si>
  <si>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</si>
  <si>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</si>
  <si>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</si>
  <si>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</si>
  <si>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</si>
  <si>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</si>
  <si>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</si>
  <si>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</si>
  <si>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</si>
  <si>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</si>
  <si>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</si>
  <si>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</si>
  <si>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</si>
  <si>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</si>
  <si>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</si>
  <si>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</si>
  <si>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</si>
  <si>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</si>
  <si>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</si>
  <si>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</si>
  <si>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</si>
  <si>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</si>
  <si>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</si>
  <si>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</si>
  <si>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</si>
  <si>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</si>
  <si>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</si>
  <si>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</si>
  <si>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</si>
  <si>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</si>
  <si>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</si>
  <si>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</si>
  <si>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</si>
  <si>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</si>
  <si>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</si>
  <si>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</si>
  <si>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</si>
  <si>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</si>
  <si>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</si>
  <si>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</si>
  <si>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</si>
  <si>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</si>
  <si>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</si>
  <si>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</si>
  <si>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</si>
  <si>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</si>
  <si>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</si>
  <si>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</si>
  <si>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</si>
  <si>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</si>
  <si>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</si>
  <si>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</si>
  <si>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</si>
  <si>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</si>
  <si>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</si>
  <si>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</si>
  <si>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</si>
  <si>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</si>
  <si>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</si>
  <si>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</si>
  <si>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</si>
  <si>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</si>
  <si>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</si>
  <si>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</si>
  <si>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</si>
  <si>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</si>
  <si>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</si>
  <si>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</si>
  <si>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</si>
  <si>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</si>
  <si>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</si>
  <si>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</si>
  <si>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</si>
  <si>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</si>
  <si>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</si>
  <si>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</si>
  <si>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</si>
  <si>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</si>
  <si>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</si>
  <si>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</si>
  <si>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</si>
  <si>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</si>
  <si>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</si>
  <si>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</si>
  <si>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</si>
  <si>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</si>
  <si>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</si>
  <si>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</si>
  <si>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</si>
  <si>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</si>
  <si>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</si>
  <si>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</si>
  <si>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</si>
  <si>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</si>
  <si>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</si>
  <si>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</si>
  <si>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</si>
  <si>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</si>
  <si>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</si>
  <si>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</si>
  <si>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</si>
  <si>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</si>
  <si>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</si>
  <si>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</si>
  <si>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</si>
  <si>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</si>
  <si>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</si>
  <si>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</si>
  <si>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</si>
  <si>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</si>
  <si>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</si>
  <si>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</si>
  <si>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</si>
  <si>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</si>
  <si>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</si>
  <si>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</si>
  <si>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</si>
  <si>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</si>
  <si>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</si>
  <si>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</si>
  <si>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</si>
  <si>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</si>
  <si>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</si>
  <si>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</si>
  <si>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</si>
  <si>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</si>
  <si>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</si>
  <si>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</si>
  <si>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</si>
  <si>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</si>
  <si>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</si>
  <si>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</si>
  <si>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</si>
  <si>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</si>
  <si>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</si>
  <si>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</si>
  <si>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</si>
  <si>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</si>
  <si>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</si>
  <si>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</si>
  <si>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</si>
  <si>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</si>
  <si>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</si>
  <si>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</si>
  <si>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</si>
  <si>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</si>
  <si>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</si>
  <si>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</si>
  <si>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</si>
  <si>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</si>
  <si>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</si>
  <si>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</si>
  <si>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</si>
  <si>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</si>
  <si>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</si>
  <si>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</si>
  <si>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</si>
  <si>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</si>
  <si>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</si>
  <si>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</si>
  <si>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</si>
  <si>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</si>
  <si>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</si>
  <si>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</si>
  <si>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</si>
  <si>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</si>
  <si>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</si>
  <si>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</si>
  <si>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</si>
  <si>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</si>
  <si>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</si>
  <si>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</si>
  <si>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</si>
  <si>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</si>
  <si>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</si>
  <si>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</si>
  <si>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</si>
  <si>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</si>
  <si>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</si>
  <si>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</si>
  <si>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</si>
  <si>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</si>
  <si>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</si>
  <si>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</si>
  <si>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</si>
  <si>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</si>
  <si>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</si>
  <si>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</si>
  <si>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</si>
  <si>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</si>
  <si>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</si>
  <si>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</si>
  <si>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</si>
  <si>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</si>
  <si>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</si>
  <si>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</si>
  <si>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</si>
  <si>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</si>
  <si>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</si>
  <si>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</si>
  <si>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</si>
  <si>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</si>
  <si>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</si>
  <si>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</si>
  <si>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</si>
  <si>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</si>
  <si>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</si>
  <si>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</si>
  <si>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</si>
  <si>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</si>
  <si>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</si>
  <si>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</si>
  <si>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</si>
  <si>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</si>
  <si>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</si>
  <si>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</si>
  <si>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</si>
  <si>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</si>
  <si>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</si>
  <si>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</si>
  <si>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</si>
  <si>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</si>
  <si>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</si>
  <si>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</si>
  <si>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</si>
  <si>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</si>
  <si>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</si>
  <si>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</si>
  <si>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</si>
  <si>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</si>
  <si>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</si>
  <si>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</si>
  <si>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</si>
  <si>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</si>
  <si>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</si>
  <si>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</si>
  <si>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</si>
  <si>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</si>
  <si>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</si>
  <si>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</si>
  <si>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</si>
  <si>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</si>
  <si>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</si>
  <si>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</si>
  <si>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</si>
  <si>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</si>
  <si>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</si>
  <si>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</si>
  <si>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</si>
  <si>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</si>
  <si>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</si>
  <si>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</si>
  <si>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</si>
  <si>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</si>
  <si>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</si>
  <si>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</si>
  <si>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</si>
  <si>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</si>
  <si>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</si>
  <si>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</si>
  <si>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</si>
  <si>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</si>
  <si>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</si>
  <si>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</si>
  <si>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</si>
  <si>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</si>
  <si>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</si>
  <si>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</si>
  <si>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</si>
  <si>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</si>
  <si>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</si>
  <si>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</si>
  <si>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</si>
  <si>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</si>
  <si>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</si>
  <si>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</si>
  <si>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</si>
  <si>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</si>
  <si>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</si>
  <si>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</si>
  <si>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</si>
  <si>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</si>
  <si>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</si>
  <si>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</si>
  <si>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</si>
  <si>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</si>
  <si>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</si>
  <si>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</si>
  <si>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</si>
  <si>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</si>
  <si>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</si>
  <si>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</si>
  <si>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</si>
  <si>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</si>
  <si>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</si>
  <si>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</si>
  <si>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</si>
  <si>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</si>
  <si>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</si>
  <si>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</si>
  <si>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</si>
  <si>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</si>
  <si>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</si>
  <si>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</si>
  <si>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</si>
  <si>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</si>
  <si>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</si>
  <si>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</si>
  <si>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</si>
  <si>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</si>
  <si>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</si>
  <si>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</si>
  <si>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</si>
  <si>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</si>
  <si>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</si>
  <si>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</si>
  <si>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</si>
  <si>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</si>
  <si>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</si>
  <si>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</si>
  <si>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</si>
  <si>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</si>
  <si>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</si>
  <si>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</si>
  <si>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</si>
  <si>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</si>
  <si>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</si>
  <si>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</si>
  <si>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</si>
  <si>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</si>
  <si>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</si>
  <si>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</si>
  <si>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</si>
  <si>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</si>
  <si>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</si>
  <si>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</si>
  <si>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</si>
  <si>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</si>
  <si>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</si>
  <si>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</si>
  <si>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</si>
  <si>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</si>
  <si>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</si>
  <si>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</si>
  <si>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</si>
  <si>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</si>
  <si>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</si>
  <si>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</si>
  <si>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</si>
  <si>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</si>
  <si>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</si>
  <si>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</si>
  <si>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</si>
  <si>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</si>
  <si>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</si>
  <si>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</si>
  <si>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</si>
  <si>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</si>
  <si>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</si>
  <si>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</si>
  <si>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</si>
  <si>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</si>
  <si>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</si>
  <si>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</si>
  <si>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</si>
  <si>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</si>
  <si>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</si>
  <si>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</si>
  <si>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</si>
  <si>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</si>
  <si>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</si>
  <si>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</si>
  <si>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</si>
  <si>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</si>
  <si>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</si>
  <si>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</si>
  <si>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</si>
  <si>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</si>
  <si>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</si>
  <si>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</si>
  <si>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</si>
  <si>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</si>
  <si>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</si>
  <si>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</si>
  <si>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</si>
  <si>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</si>
  <si>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</si>
  <si>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</si>
  <si>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</si>
  <si>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</si>
  <si>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</si>
  <si>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</si>
  <si>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</si>
  <si>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</si>
  <si>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</si>
  <si>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</si>
  <si>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</si>
  <si>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</si>
  <si>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</si>
  <si>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</si>
  <si>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</si>
  <si>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</si>
  <si>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</si>
  <si>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</si>
  <si>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</si>
  <si>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</si>
  <si>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</si>
  <si>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</si>
  <si>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</si>
  <si>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</si>
  <si>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</si>
  <si>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</si>
  <si>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</si>
  <si>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</si>
  <si>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</si>
  <si>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</si>
  <si>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</si>
  <si>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</si>
  <si>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</si>
  <si>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</si>
  <si>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</si>
  <si>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</si>
  <si>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</si>
  <si>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</si>
  <si>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</si>
  <si>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</si>
  <si>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</si>
  <si>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</si>
  <si>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</si>
  <si>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</si>
  <si>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</si>
  <si>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</si>
  <si>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</si>
  <si>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</si>
  <si>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</si>
  <si>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</si>
  <si>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</si>
  <si>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</si>
  <si>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</si>
  <si>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</si>
  <si>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</si>
  <si>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</si>
  <si>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</si>
  <si>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</si>
  <si>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</si>
  <si>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</si>
  <si>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</si>
  <si>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</si>
  <si>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</si>
  <si>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</si>
  <si>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</si>
  <si>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</si>
  <si>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</si>
  <si>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</si>
  <si>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</si>
  <si>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</si>
  <si>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</si>
  <si>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</si>
  <si>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</si>
  <si>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</si>
  <si>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</si>
  <si>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</si>
  <si>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</si>
  <si>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</si>
  <si>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</si>
  <si>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</si>
  <si>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</si>
  <si>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</si>
  <si>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</si>
  <si>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</si>
  <si>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</si>
  <si>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</si>
  <si>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</si>
  <si>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</si>
  <si>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</si>
  <si>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</si>
  <si>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</si>
  <si>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</si>
  <si>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</si>
  <si>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</si>
  <si>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</si>
  <si>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</si>
  <si>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</si>
  <si>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</si>
  <si>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</si>
  <si>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</si>
  <si>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</si>
  <si>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</si>
  <si>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</si>
  <si>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</si>
  <si>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</si>
  <si>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</si>
  <si>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</si>
  <si>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</si>
  <si>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</si>
  <si>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</si>
  <si>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</si>
  <si>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</si>
  <si>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</si>
  <si>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</si>
  <si>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</si>
  <si>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</si>
  <si>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</si>
  <si>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</si>
  <si>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</si>
  <si>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</si>
  <si>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</si>
  <si>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</si>
  <si>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</si>
  <si>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</si>
  <si>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</si>
  <si>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</si>
  <si>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</si>
  <si>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</si>
  <si>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</si>
  <si>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</si>
  <si>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</si>
  <si>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</si>
  <si>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</si>
  <si>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</si>
  <si>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</si>
  <si>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</si>
  <si>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</si>
  <si>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</si>
  <si>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</si>
  <si>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</si>
  <si>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</si>
  <si>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</si>
  <si>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</si>
  <si>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</si>
  <si>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</si>
  <si>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</si>
  <si>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</si>
  <si>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</si>
  <si>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</si>
  <si>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</si>
  <si>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</si>
  <si>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</si>
  <si>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</si>
  <si>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</si>
  <si>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</si>
  <si>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</si>
  <si>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</si>
  <si>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</si>
  <si>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</si>
  <si>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</si>
  <si>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</si>
  <si>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</si>
  <si>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</si>
  <si>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</si>
  <si>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</si>
  <si>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</si>
  <si>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</si>
  <si>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</si>
  <si>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</si>
  <si>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</si>
  <si>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</si>
  <si>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</si>
  <si>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</si>
  <si>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</si>
  <si>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</si>
  <si>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</si>
  <si>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</si>
  <si>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</si>
  <si>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</si>
  <si>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</si>
  <si>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</si>
  <si>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</si>
  <si>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</si>
  <si>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</si>
  <si>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</si>
  <si>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</si>
  <si>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</si>
  <si>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</si>
  <si>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</si>
  <si>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</si>
  <si>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</si>
  <si>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</si>
  <si>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</si>
  <si>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</si>
  <si>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</si>
  <si>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</si>
  <si>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</si>
  <si>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</si>
  <si>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</si>
  <si>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</si>
  <si>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</si>
  <si>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</si>
  <si>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</si>
  <si>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</si>
  <si>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</si>
  <si>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</si>
  <si>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</si>
  <si>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</si>
  <si>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</si>
  <si>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</si>
  <si>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</si>
  <si>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</si>
  <si>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</si>
  <si>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</si>
  <si>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</si>
  <si>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</si>
  <si>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</si>
  <si>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</si>
  <si>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</si>
  <si>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</si>
  <si>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</si>
  <si>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</si>
  <si>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</si>
  <si>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</si>
  <si>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</si>
  <si>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</si>
  <si>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</si>
  <si>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</si>
  <si>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</si>
  <si>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</si>
  <si>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</si>
  <si>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</si>
  <si>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</si>
  <si>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</si>
  <si>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</si>
  <si>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</si>
  <si>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</si>
  <si>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</si>
  <si>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</si>
  <si>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</si>
  <si>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</si>
  <si>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</si>
  <si>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</si>
  <si>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</si>
  <si>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</si>
  <si>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</si>
  <si>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</si>
  <si>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</si>
  <si>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</si>
  <si>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</si>
  <si>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</si>
  <si>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</si>
  <si>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</si>
  <si>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</si>
  <si>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</si>
  <si>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</si>
  <si>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</si>
  <si>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</si>
  <si>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</si>
  <si>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</si>
  <si>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</si>
  <si>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</si>
  <si>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</si>
  <si>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</si>
  <si>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</si>
  <si>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</si>
  <si>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</si>
  <si>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</si>
  <si>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</si>
  <si>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</si>
  <si>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</si>
  <si>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</si>
  <si>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</si>
  <si>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</si>
  <si>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</si>
  <si>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</si>
  <si>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</si>
  <si>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</si>
  <si>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</si>
  <si>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</si>
  <si>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</si>
  <si>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</si>
  <si>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</si>
  <si>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</si>
  <si>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</si>
  <si>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</si>
  <si>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</si>
  <si>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</si>
  <si>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</si>
  <si>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</si>
  <si>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</si>
  <si>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</si>
  <si>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</si>
  <si>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</si>
  <si>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</si>
  <si>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</si>
  <si>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</si>
  <si>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</si>
  <si>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</si>
  <si>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</si>
  <si>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</si>
  <si>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</si>
  <si>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</si>
  <si>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</si>
  <si>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</si>
  <si>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</si>
  <si>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</si>
  <si>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</si>
  <si>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</si>
  <si>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</si>
  <si>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</si>
  <si>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</si>
  <si>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</si>
  <si>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</si>
  <si>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</si>
  <si>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</si>
  <si>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</si>
  <si>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</si>
  <si>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</si>
  <si>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</si>
  <si>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</si>
  <si>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</si>
  <si>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</si>
  <si>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</si>
  <si>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</si>
  <si>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</si>
  <si>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</si>
  <si>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</si>
  <si>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</si>
  <si>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</si>
  <si>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</si>
  <si>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</si>
  <si>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</si>
  <si>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</si>
  <si>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</si>
  <si>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</si>
  <si>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</si>
  <si>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</si>
  <si>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</si>
  <si>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</si>
  <si>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</si>
  <si>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</si>
  <si>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</si>
  <si>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</si>
  <si>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</si>
  <si>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</si>
  <si>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</si>
  <si>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</si>
  <si>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</si>
  <si>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</si>
  <si>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</si>
  <si>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</si>
  <si>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</si>
  <si>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</si>
  <si>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</si>
  <si>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</si>
  <si>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</si>
  <si>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</si>
  <si>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</si>
  <si>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</si>
  <si>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</si>
  <si>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</si>
  <si>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</si>
  <si>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</si>
  <si>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</si>
  <si>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</si>
  <si>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</si>
  <si>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</si>
  <si>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</si>
  <si>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</si>
  <si>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</si>
  <si>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</si>
  <si>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</si>
  <si>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</si>
  <si>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</si>
  <si>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</si>
  <si>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</si>
  <si>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</si>
  <si>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</si>
  <si>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</si>
  <si>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</si>
  <si>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</si>
  <si>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</si>
  <si>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</si>
  <si>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</si>
  <si>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</si>
  <si>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</si>
  <si>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</si>
  <si>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</si>
  <si>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</si>
  <si>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</si>
  <si>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</si>
  <si>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</si>
  <si>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</si>
  <si>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</si>
  <si>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</si>
  <si>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</si>
  <si>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</si>
  <si>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</si>
  <si>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</si>
  <si>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</si>
  <si>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</si>
  <si>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</si>
  <si>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</si>
  <si>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</si>
  <si>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</si>
  <si>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</si>
  <si>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</si>
  <si>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</si>
  <si>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</si>
  <si>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</si>
  <si>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</si>
  <si>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</si>
  <si>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</si>
  <si>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</si>
  <si>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</si>
  <si>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</si>
  <si>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</si>
  <si>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</si>
  <si>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</si>
  <si>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</si>
  <si>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</si>
  <si>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</si>
  <si>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</si>
  <si>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</si>
  <si>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</si>
  <si>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</si>
  <si>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</si>
  <si>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</si>
  <si>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</si>
  <si>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</si>
  <si>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</si>
  <si>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</si>
  <si>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</si>
  <si>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</si>
  <si>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</si>
  <si>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</si>
  <si>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</si>
  <si>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</si>
  <si>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</si>
  <si>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</si>
  <si>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</si>
  <si>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</si>
  <si>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</si>
  <si>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</si>
  <si>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</si>
  <si>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</si>
  <si>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</si>
  <si>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</si>
  <si>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</si>
  <si>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</si>
  <si>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</si>
  <si>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</si>
  <si>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</si>
  <si>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</si>
  <si>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</si>
  <si>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</si>
  <si>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</si>
  <si>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</si>
  <si>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</si>
  <si>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</si>
  <si>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</si>
  <si>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</si>
  <si>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</si>
  <si>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</si>
  <si>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</si>
  <si>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</si>
  <si>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</si>
  <si>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</si>
  <si>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</si>
  <si>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</si>
  <si>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</si>
  <si>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</si>
  <si>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</si>
  <si>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</si>
  <si>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</si>
  <si>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</si>
  <si>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</si>
  <si>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</si>
  <si>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</si>
  <si>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</si>
  <si>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</si>
  <si>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</si>
  <si>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</si>
  <si>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</si>
  <si>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</si>
  <si>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</si>
  <si>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</si>
  <si>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</si>
  <si>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</si>
  <si>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</si>
  <si>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</si>
  <si>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</si>
  <si>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</si>
  <si>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</si>
  <si>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</si>
  <si>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</si>
  <si>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</si>
  <si>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</si>
  <si>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</si>
  <si>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</si>
  <si>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</si>
  <si>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</si>
  <si>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</si>
  <si>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</si>
  <si>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</si>
  <si>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</si>
  <si>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</si>
  <si>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</si>
  <si>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</si>
  <si>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</si>
  <si>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</si>
  <si>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</si>
  <si>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</si>
  <si>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</si>
  <si>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</si>
  <si>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</si>
  <si>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</si>
  <si>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</si>
  <si>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</si>
  <si>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</si>
  <si>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</si>
  <si>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</si>
  <si>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</si>
  <si>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</si>
  <si>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</si>
  <si>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</si>
  <si>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</si>
  <si>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</si>
  <si>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</si>
  <si>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</si>
  <si>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</si>
  <si>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</si>
  <si>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</si>
  <si>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</si>
  <si>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</si>
  <si>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</si>
  <si>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</si>
  <si>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</si>
  <si>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</si>
  <si>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</si>
  <si>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</si>
  <si>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</si>
  <si>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</si>
  <si>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</si>
  <si>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</si>
  <si>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</si>
  <si>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</si>
  <si>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</si>
  <si>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</si>
  <si>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</si>
  <si>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</si>
  <si>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</si>
  <si>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</si>
  <si>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</si>
  <si>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</si>
  <si>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</si>
  <si>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</si>
  <si>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</si>
  <si>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</si>
  <si>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</si>
  <si>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</si>
  <si>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</si>
  <si>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</si>
  <si>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</si>
  <si>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</si>
  <si>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</si>
  <si>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</si>
  <si>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</si>
  <si>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</si>
  <si>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</si>
  <si>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</si>
  <si>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</si>
  <si>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</si>
  <si>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</si>
  <si>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</si>
  <si>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</si>
  <si>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</si>
  <si>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</si>
  <si>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</si>
  <si>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</si>
  <si>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</si>
  <si>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</si>
  <si>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</si>
  <si>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</si>
  <si>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</si>
  <si>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</si>
  <si>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</si>
  <si>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</si>
  <si>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</si>
  <si>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</si>
  <si>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</si>
  <si>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</si>
  <si>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</si>
  <si>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</si>
  <si>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</si>
  <si>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</si>
  <si>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</si>
  <si>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</si>
  <si>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</si>
  <si>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</si>
  <si>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</si>
  <si>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</si>
  <si>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</si>
  <si>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</si>
  <si>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</si>
  <si>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</si>
  <si>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</si>
  <si>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</si>
  <si>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</si>
  <si>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</si>
  <si>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</si>
  <si>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</si>
  <si>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</si>
  <si>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</si>
  <si>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</si>
  <si>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</si>
  <si>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</si>
  <si>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</si>
  <si>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</si>
  <si>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</si>
  <si>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</si>
  <si>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</si>
  <si>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</si>
  <si>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</si>
  <si>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</si>
  <si>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</si>
  <si>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</si>
  <si>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</si>
  <si>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</si>
  <si>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</si>
  <si>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</si>
  <si>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</si>
  <si>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</si>
  <si>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</si>
  <si>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</si>
  <si>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</si>
  <si>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</si>
  <si>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</si>
  <si>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</si>
  <si>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</si>
  <si>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</si>
  <si>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</si>
  <si>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</si>
  <si>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</si>
  <si>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</si>
  <si>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</si>
  <si>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</si>
  <si>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</si>
  <si>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</si>
  <si>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</si>
  <si>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</si>
  <si>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</si>
  <si>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</si>
  <si>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</si>
  <si>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</si>
  <si>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</si>
  <si>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</si>
  <si>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</si>
  <si>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</si>
  <si>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</si>
  <si>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</si>
  <si>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</si>
  <si>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</si>
  <si>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</si>
  <si>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</si>
  <si>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</si>
  <si>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</si>
  <si>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</si>
  <si>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</si>
  <si>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</si>
  <si>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</si>
  <si>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</si>
  <si>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</si>
  <si>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</si>
  <si>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</si>
  <si>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</si>
  <si>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</si>
  <si>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</si>
  <si>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</si>
  <si>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</si>
  <si>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</si>
  <si>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</si>
  <si>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</si>
  <si>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</si>
  <si>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</si>
  <si>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</si>
  <si>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</si>
  <si>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</si>
  <si>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</si>
  <si>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</si>
  <si>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</si>
  <si>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</si>
  <si>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</si>
  <si>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</si>
  <si>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</si>
  <si>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</si>
  <si>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</si>
  <si>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</si>
  <si>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</si>
  <si>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</si>
  <si>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</si>
  <si>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</si>
  <si>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</si>
  <si>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</si>
  <si>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</si>
  <si>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</si>
  <si>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</si>
  <si>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</si>
  <si>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</si>
  <si>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</si>
  <si>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</si>
  <si>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</si>
  <si>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</si>
  <si>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</si>
  <si>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</si>
  <si>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</si>
  <si>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</si>
  <si>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</si>
  <si>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</si>
  <si>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</si>
  <si>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</si>
  <si>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</si>
  <si>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</si>
  <si>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</si>
  <si>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</si>
  <si>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</si>
  <si>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</si>
  <si>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</si>
  <si>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</si>
  <si>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</si>
  <si>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</si>
  <si>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</si>
  <si>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</si>
  <si>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</si>
  <si>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</si>
  <si>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</si>
  <si>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</si>
  <si>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</si>
  <si>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</si>
  <si>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</si>
  <si>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</si>
  <si>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</si>
  <si>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</si>
  <si>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</si>
  <si>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</si>
  <si>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</si>
  <si>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</si>
  <si>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</si>
  <si>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</si>
  <si>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</si>
  <si>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</si>
  <si>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</si>
  <si>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</si>
  <si>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</si>
  <si>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</si>
  <si>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</si>
  <si>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</si>
  <si>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</si>
  <si>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</si>
  <si>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</si>
  <si>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</si>
  <si>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</si>
  <si>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</si>
  <si>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</si>
  <si>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</si>
  <si>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</si>
  <si>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</si>
  <si>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</si>
  <si>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</si>
  <si>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</si>
  <si>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</si>
  <si>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</si>
  <si>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</si>
  <si>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</si>
  <si>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</si>
  <si>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</si>
  <si>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</si>
  <si>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</si>
  <si>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</si>
  <si>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</si>
  <si>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</si>
  <si>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</si>
  <si>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</si>
  <si>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</si>
  <si>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</si>
  <si>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</si>
  <si>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</si>
  <si>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</si>
  <si>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</si>
  <si>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</si>
  <si>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</si>
  <si>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</si>
  <si>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</si>
  <si>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</si>
  <si>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</si>
  <si>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</si>
  <si>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</si>
  <si>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</si>
  <si>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</si>
  <si>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</si>
  <si>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</si>
  <si>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</si>
  <si>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</si>
  <si>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</si>
  <si>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</si>
  <si>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</si>
  <si>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</si>
  <si>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</si>
  <si>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</si>
  <si>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</si>
  <si>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</si>
  <si>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</si>
  <si>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</si>
  <si>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</si>
  <si>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</si>
  <si>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</si>
  <si>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</si>
  <si>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</si>
  <si>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</si>
  <si>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</si>
  <si>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</si>
  <si>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</si>
  <si>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</si>
  <si>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</si>
  <si>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</si>
  <si>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</si>
  <si>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</si>
  <si>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</si>
  <si>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</si>
  <si>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</si>
  <si>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</si>
  <si>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</si>
  <si>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</si>
  <si>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</si>
  <si>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</si>
  <si>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</si>
  <si>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</si>
  <si>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</si>
  <si>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</si>
  <si>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</si>
  <si>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</si>
  <si>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</si>
  <si>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</si>
  <si>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</si>
  <si>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</si>
  <si>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</si>
  <si>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</si>
  <si>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</si>
  <si>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</si>
  <si>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</si>
  <si>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</si>
  <si>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</si>
  <si>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</si>
  <si>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</si>
  <si>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</si>
  <si>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</si>
  <si>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</si>
  <si>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</si>
  <si>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</si>
  <si>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</si>
  <si>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</si>
  <si>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</si>
  <si>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</si>
  <si>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</si>
  <si>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</si>
  <si>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</si>
  <si>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</si>
  <si>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</si>
  <si>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</si>
  <si>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</si>
  <si>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</si>
  <si>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</si>
  <si>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</si>
  <si>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</si>
  <si>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</si>
  <si>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</si>
  <si>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</si>
  <si>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</si>
  <si>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</si>
  <si>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</si>
  <si>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</si>
  <si>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</si>
  <si>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</si>
  <si>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</si>
  <si>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</si>
  <si>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</si>
  <si>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</si>
  <si>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</si>
  <si>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</si>
  <si>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</si>
  <si>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</si>
  <si>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</si>
  <si>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</si>
  <si>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</si>
  <si>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</si>
  <si>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</si>
  <si>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</si>
  <si>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</si>
  <si>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</si>
  <si>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</si>
  <si>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</si>
  <si>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</si>
  <si>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</si>
  <si>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</si>
  <si>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</si>
  <si>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</si>
  <si>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</si>
  <si>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</si>
  <si>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</si>
  <si>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</si>
  <si>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</si>
  <si>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</si>
  <si>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</si>
  <si>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</si>
  <si>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</si>
  <si>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</si>
  <si>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</si>
  <si>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</si>
  <si>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</si>
  <si>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</si>
  <si>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</si>
  <si>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</si>
  <si>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</si>
  <si>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</si>
  <si>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</si>
  <si>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</si>
  <si>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</si>
  <si>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</si>
  <si>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</si>
  <si>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</si>
  <si>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</si>
  <si>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</si>
  <si>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</si>
  <si>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</si>
  <si>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</si>
  <si>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</si>
  <si>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</si>
  <si>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</si>
  <si>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</si>
  <si>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</si>
  <si>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</si>
  <si>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</si>
  <si>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</si>
  <si>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</si>
  <si>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</si>
  <si>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</si>
  <si>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</si>
  <si>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</si>
  <si>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</si>
  <si>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</si>
  <si>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</si>
  <si>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</si>
  <si>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</si>
  <si>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</si>
  <si>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</si>
  <si>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</si>
  <si>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</si>
  <si>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</si>
  <si>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</si>
  <si>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</si>
  <si>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</si>
  <si>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</si>
  <si>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</si>
  <si>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</si>
  <si>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</si>
  <si>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</si>
  <si>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</si>
  <si>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</si>
  <si>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</si>
  <si>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</si>
  <si>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</si>
  <si>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</si>
  <si>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</si>
  <si>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</si>
  <si>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</si>
  <si>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</si>
  <si>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</si>
  <si>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</si>
  <si>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</si>
  <si>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</si>
  <si>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</si>
  <si>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</si>
  <si>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</si>
  <si>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</si>
  <si>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</si>
  <si>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</si>
  <si>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</si>
  <si>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</si>
  <si>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</si>
  <si>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</si>
  <si>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</si>
  <si>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</si>
  <si>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</si>
  <si>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</si>
  <si>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</si>
  <si>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</si>
  <si>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</si>
  <si>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</si>
  <si>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</si>
  <si>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</si>
  <si>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</si>
  <si>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</si>
  <si>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</si>
  <si>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</si>
  <si>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</si>
  <si>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</si>
  <si>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</si>
  <si>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</si>
  <si>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</si>
  <si>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</si>
  <si>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</si>
  <si>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</si>
  <si>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</si>
  <si>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</si>
  <si>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</si>
  <si>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</si>
  <si>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</si>
  <si>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</si>
  <si>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</si>
  <si>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</si>
  <si>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</si>
  <si>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</si>
  <si>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</si>
  <si>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</si>
  <si>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</si>
  <si>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</si>
  <si>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</si>
  <si>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</si>
  <si>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</si>
  <si>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</si>
  <si>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</si>
  <si>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</si>
  <si>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</si>
  <si>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</si>
  <si>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</si>
  <si>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</si>
  <si>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</si>
  <si>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</si>
  <si>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</si>
  <si>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</si>
  <si>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</si>
  <si>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</si>
  <si>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</si>
  <si>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</si>
  <si>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</si>
  <si>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</si>
  <si>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</si>
  <si>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</si>
  <si>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</si>
  <si>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</si>
  <si>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</si>
  <si>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</si>
  <si>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</si>
  <si>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</si>
  <si>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</si>
  <si>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</si>
  <si>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</si>
  <si>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</si>
  <si>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</si>
  <si>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</si>
  <si>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</si>
  <si>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</si>
  <si>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</si>
  <si>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</si>
  <si>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</si>
  <si>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</si>
  <si>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</si>
  <si>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</si>
  <si>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</si>
  <si>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</si>
  <si>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</si>
  <si>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</si>
  <si>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</si>
  <si>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</si>
  <si>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</si>
  <si>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</si>
  <si>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</si>
  <si>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</si>
  <si>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</si>
  <si>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</si>
  <si>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</si>
  <si>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</si>
  <si>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</si>
  <si>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</si>
  <si>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</si>
  <si>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</si>
  <si>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</si>
  <si>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</si>
  <si>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</si>
  <si>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</si>
  <si>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</si>
  <si>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</si>
  <si>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</si>
  <si>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</si>
  <si>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</si>
  <si>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</si>
  <si>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</si>
  <si>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</si>
  <si>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</si>
  <si>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</si>
  <si>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</si>
  <si>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</si>
  <si>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</si>
  <si>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</si>
  <si>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</si>
  <si>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</si>
  <si>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</si>
  <si>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</si>
  <si>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</si>
  <si>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</si>
  <si>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</si>
  <si>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</si>
  <si>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</si>
  <si>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</si>
  <si>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</si>
  <si>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</si>
  <si>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</si>
  <si>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</si>
  <si>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</si>
  <si>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</si>
  <si>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</si>
  <si>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</si>
  <si>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</si>
  <si>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</si>
  <si>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</si>
  <si>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</si>
  <si>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</si>
  <si>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</si>
  <si>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</si>
  <si>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</si>
  <si>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</si>
  <si>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</si>
  <si>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</si>
  <si>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</si>
  <si>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</si>
  <si>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</si>
  <si>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</si>
  <si>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</si>
  <si>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</si>
  <si>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</si>
  <si>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</si>
  <si>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</si>
  <si>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</si>
  <si>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</si>
  <si>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</si>
  <si>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</si>
  <si>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</si>
  <si>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</si>
  <si>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</si>
  <si>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</si>
  <si>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</si>
  <si>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</si>
  <si>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</si>
  <si>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</si>
  <si>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</si>
  <si>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</si>
  <si>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</si>
  <si>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</si>
  <si>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</si>
  <si>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</si>
  <si>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</si>
  <si>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</si>
  <si>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</si>
  <si>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</si>
  <si>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</si>
  <si>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</si>
  <si>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</si>
  <si>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</si>
  <si>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</si>
  <si>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</si>
  <si>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</si>
  <si>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</si>
  <si>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</si>
  <si>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</si>
  <si>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</si>
  <si>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</si>
  <si>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</si>
  <si>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</si>
  <si>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</si>
  <si>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</si>
  <si>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</si>
  <si>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</si>
  <si>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</si>
  <si>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</si>
  <si>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</si>
  <si>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</si>
  <si>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</si>
  <si>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</si>
  <si>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</si>
  <si>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</si>
  <si>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</si>
  <si>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</si>
  <si>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</si>
  <si>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</si>
  <si>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</si>
  <si>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</si>
  <si>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</si>
  <si>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</si>
  <si>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</si>
  <si>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</si>
  <si>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</si>
  <si>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</si>
  <si>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</si>
  <si>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</si>
  <si>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</si>
  <si>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</si>
  <si>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</si>
  <si>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</si>
  <si>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</si>
  <si>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</si>
  <si>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</si>
  <si>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</si>
  <si>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</si>
  <si>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</si>
  <si>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</si>
  <si>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</si>
  <si>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</si>
  <si>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</si>
  <si>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</si>
  <si>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</si>
  <si>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</si>
  <si>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</si>
  <si>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</si>
  <si>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</si>
  <si>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</si>
  <si>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</si>
  <si>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</si>
  <si>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</si>
  <si>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</si>
  <si>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</si>
  <si>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</si>
  <si>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</si>
  <si>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</si>
  <si>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</si>
  <si>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</si>
  <si>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</si>
  <si>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</si>
  <si>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</si>
  <si>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</si>
  <si>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</si>
  <si>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</si>
  <si>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</si>
  <si>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</si>
  <si>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</si>
  <si>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</si>
  <si>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</si>
  <si>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</si>
  <si>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</si>
  <si>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</si>
  <si>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</si>
  <si>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</si>
  <si>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</si>
  <si>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</si>
  <si>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</si>
  <si>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</si>
  <si>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</si>
  <si>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</si>
  <si>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</si>
  <si>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</si>
  <si>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</si>
  <si>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</si>
  <si>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</si>
  <si>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</si>
  <si>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</si>
  <si>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</si>
  <si>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</si>
  <si>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</si>
  <si>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</si>
  <si>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</si>
  <si>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</si>
  <si>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</si>
  <si>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</si>
  <si>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</si>
  <si>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</si>
  <si>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</si>
  <si>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</si>
  <si>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</si>
  <si>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</si>
  <si>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</si>
  <si>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</si>
  <si>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</si>
  <si>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</si>
  <si>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</si>
  <si>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</si>
  <si>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</si>
  <si>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</si>
  <si>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</si>
  <si>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</si>
  <si>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</si>
  <si>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</si>
  <si>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</si>
  <si>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</si>
  <si>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</si>
  <si>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</si>
  <si>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</si>
  <si>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</si>
  <si>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</si>
  <si>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</si>
  <si>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</si>
  <si>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</si>
  <si>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</si>
  <si>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</si>
  <si>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</si>
  <si>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</si>
  <si>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</si>
  <si>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</si>
  <si>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</si>
  <si>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</si>
  <si>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</si>
  <si>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</si>
  <si>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</si>
  <si>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</si>
  <si>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</si>
  <si>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</si>
  <si>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</si>
  <si>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</si>
  <si>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</si>
  <si>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</si>
  <si>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</si>
  <si>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</si>
  <si>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</si>
  <si>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</si>
  <si>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</si>
  <si>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</si>
  <si>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</si>
  <si>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</si>
  <si>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</si>
  <si>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</si>
  <si>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</si>
  <si>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</si>
  <si>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</si>
  <si>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</si>
  <si>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</si>
  <si>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</si>
  <si>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</si>
  <si>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</si>
  <si>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</si>
  <si>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</si>
  <si>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</si>
  <si>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</si>
  <si>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</si>
  <si>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</si>
  <si>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</si>
  <si>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</si>
  <si>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</si>
  <si>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</si>
  <si>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</si>
  <si>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</si>
  <si>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</si>
  <si>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</si>
  <si>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</si>
  <si>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</si>
  <si>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</si>
  <si>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</si>
  <si>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</si>
  <si>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</si>
  <si>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</si>
  <si>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</si>
  <si>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</si>
  <si>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</si>
  <si>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</si>
  <si>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</si>
  <si>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</si>
  <si>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</si>
  <si>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</si>
  <si>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</si>
  <si>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</si>
  <si>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</si>
  <si>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</si>
  <si>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</si>
  <si>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</si>
  <si>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</si>
  <si>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</si>
  <si>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</si>
  <si>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</si>
  <si>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</si>
  <si>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</si>
  <si>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</si>
  <si>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</si>
  <si>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</si>
  <si>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</si>
  <si>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</si>
  <si>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</si>
  <si>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</si>
  <si>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</si>
  <si>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</si>
  <si>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</si>
  <si>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</si>
  <si>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</si>
  <si>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</si>
  <si>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</si>
  <si>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</si>
  <si>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</si>
  <si>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</si>
  <si>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</si>
  <si>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</si>
  <si>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</si>
  <si>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</si>
  <si>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</si>
  <si>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</si>
  <si>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</si>
  <si>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</si>
  <si>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</si>
  <si>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</si>
  <si>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</si>
  <si>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</si>
  <si>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</si>
  <si>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</si>
  <si>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</si>
  <si>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</si>
  <si>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</si>
  <si>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</si>
  <si>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</si>
  <si>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</si>
  <si>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</si>
  <si>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</si>
  <si>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</si>
  <si>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</si>
  <si>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</si>
  <si>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</si>
  <si>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</si>
  <si>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</si>
  <si>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</si>
  <si>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</si>
  <si>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</si>
  <si>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</si>
  <si>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</si>
  <si>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</si>
  <si>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</si>
  <si>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</si>
  <si>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</si>
  <si>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</si>
  <si>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</si>
  <si>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</si>
  <si>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</si>
  <si>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</si>
  <si>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</si>
  <si>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</si>
  <si>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</si>
  <si>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</si>
  <si>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</si>
  <si>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</si>
  <si>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</si>
  <si>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</si>
  <si>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</si>
  <si>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</si>
  <si>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</si>
  <si>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</si>
  <si>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</si>
  <si>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</si>
  <si>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</si>
  <si>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</si>
  <si>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</si>
  <si>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</si>
  <si>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</si>
  <si>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</si>
  <si>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</si>
  <si>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</si>
  <si>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</si>
  <si>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</si>
  <si>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</si>
  <si>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</si>
  <si>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</si>
  <si>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</si>
  <si>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</si>
  <si>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</si>
  <si>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</si>
  <si>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</si>
  <si>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</si>
  <si>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</si>
  <si>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</si>
  <si>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</si>
  <si>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</si>
  <si>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</si>
  <si>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</si>
  <si>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</si>
  <si>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</si>
  <si>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</si>
  <si>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</si>
  <si>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</si>
  <si>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</si>
  <si>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</si>
  <si>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</si>
  <si>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</si>
  <si>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</si>
  <si>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</si>
  <si>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</si>
  <si>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</si>
  <si>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</si>
  <si>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</si>
  <si>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</si>
  <si>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</si>
  <si>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</si>
  <si>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</si>
  <si>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</si>
  <si>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</si>
  <si>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</si>
  <si>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</si>
  <si>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</si>
  <si>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</si>
  <si>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</si>
  <si>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</si>
  <si>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</si>
  <si>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</si>
  <si>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</si>
  <si>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</si>
  <si>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</si>
  <si>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</si>
  <si>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</si>
  <si>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</si>
  <si>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</si>
  <si>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</si>
  <si>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</si>
  <si>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</si>
  <si>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</si>
  <si>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</si>
  <si>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</si>
  <si>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</si>
  <si>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</si>
  <si>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</si>
  <si>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</si>
  <si>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</si>
  <si>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</si>
  <si>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</si>
  <si>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</si>
  <si>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</si>
  <si>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</si>
  <si>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</si>
  <si>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</si>
  <si>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</si>
  <si>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</si>
  <si>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</si>
  <si>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</si>
  <si>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</si>
  <si>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</si>
  <si>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</si>
  <si>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</si>
  <si>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</si>
  <si>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</si>
  <si>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</si>
  <si>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</si>
  <si>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</si>
  <si>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</si>
  <si>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</si>
  <si>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</si>
  <si>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</si>
  <si>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</si>
  <si>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</si>
  <si>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</si>
  <si>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</si>
  <si>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</si>
  <si>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</si>
  <si>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</si>
  <si>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</si>
  <si>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</si>
  <si>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</si>
  <si>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</si>
  <si>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</si>
  <si>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</si>
  <si>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</si>
  <si>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</si>
  <si>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</si>
  <si>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</si>
  <si>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</si>
  <si>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</si>
  <si>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</si>
  <si>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</si>
  <si>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</si>
  <si>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</si>
  <si>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</si>
  <si>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</si>
  <si>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</si>
  <si>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</si>
  <si>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</si>
  <si>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</si>
  <si>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</si>
  <si>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</si>
  <si>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</si>
  <si>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</si>
  <si>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</si>
  <si>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</si>
  <si>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</si>
  <si>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</si>
  <si>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</si>
  <si>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</si>
  <si>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</si>
  <si>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</si>
  <si>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</si>
  <si>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</si>
  <si>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</si>
  <si>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</si>
  <si>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</si>
  <si>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</si>
  <si>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</si>
  <si>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</si>
  <si>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</si>
  <si>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</si>
  <si>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</si>
  <si>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</si>
  <si>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</si>
  <si>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</si>
  <si>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</si>
  <si>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</si>
  <si>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</si>
  <si>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</si>
  <si>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</si>
  <si>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</si>
  <si>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</si>
  <si>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</si>
  <si>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</si>
  <si>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</si>
  <si>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</si>
  <si>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</si>
  <si>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</si>
  <si>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</si>
  <si>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</si>
  <si>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</si>
  <si>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</si>
  <si>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</si>
  <si>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</si>
  <si>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</si>
  <si>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</si>
  <si>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</si>
  <si>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</si>
  <si>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</si>
  <si>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</si>
  <si>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</si>
  <si>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</si>
  <si>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</si>
  <si>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</si>
  <si>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</si>
  <si>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</si>
  <si>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</si>
  <si>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</si>
  <si>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</si>
  <si>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</si>
  <si>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</si>
  <si>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</si>
  <si>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</si>
  <si>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</si>
  <si>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</si>
  <si>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</si>
  <si>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</si>
  <si>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</si>
  <si>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</si>
  <si>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</si>
  <si>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</si>
  <si>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</si>
  <si>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</si>
  <si>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</si>
  <si>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</si>
  <si>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</si>
  <si>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</si>
  <si>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</si>
  <si>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</si>
  <si>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</si>
  <si>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</si>
  <si>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</si>
  <si>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</si>
  <si>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</si>
  <si>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</si>
  <si>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</si>
  <si>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</si>
  <si>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</si>
  <si>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</si>
  <si>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</si>
  <si>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</si>
  <si>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</si>
  <si>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</si>
  <si>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</si>
  <si>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</si>
  <si>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</si>
  <si>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</si>
  <si>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</si>
  <si>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</si>
  <si>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</si>
  <si>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</si>
  <si>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</si>
  <si>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</si>
  <si>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</si>
  <si>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</si>
  <si>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</si>
  <si>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</si>
  <si>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</si>
  <si>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</si>
  <si>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</si>
  <si>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</si>
  <si>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</si>
  <si>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</si>
  <si>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</si>
  <si>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</si>
  <si>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</si>
  <si>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</si>
  <si>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</si>
  <si>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</si>
  <si>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</si>
  <si>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</si>
  <si>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</si>
  <si>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</si>
  <si>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</si>
  <si>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</si>
  <si>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</si>
  <si>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</si>
  <si>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</si>
  <si>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</si>
  <si>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</si>
  <si>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</si>
  <si>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</si>
  <si>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</si>
  <si>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</si>
  <si>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</si>
  <si>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</si>
  <si>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</si>
  <si>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</si>
  <si>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</si>
  <si>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</si>
  <si>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</si>
  <si>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</si>
  <si>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</si>
  <si>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</si>
  <si>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</si>
  <si>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</si>
  <si>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</si>
  <si>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</si>
  <si>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</si>
  <si>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</si>
  <si>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</si>
  <si>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</si>
  <si>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</si>
  <si>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</si>
  <si>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</si>
  <si>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</si>
  <si>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</si>
  <si>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</si>
  <si>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</si>
  <si>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</si>
  <si>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</si>
  <si>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</si>
  <si>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</si>
  <si>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</si>
  <si>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</si>
  <si>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</si>
  <si>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</si>
  <si>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</si>
  <si>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</si>
  <si>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</si>
  <si>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</si>
  <si>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</si>
  <si>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</si>
  <si>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</si>
  <si>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</si>
  <si>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</si>
  <si>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</si>
  <si>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</si>
  <si>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</si>
  <si>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</si>
  <si>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</si>
  <si>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</si>
  <si>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</si>
  <si>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</si>
  <si>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</si>
  <si>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</si>
  <si>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</si>
  <si>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</si>
  <si>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</si>
  <si>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</si>
  <si>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</si>
  <si>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</si>
  <si>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</si>
  <si>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</si>
  <si>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</si>
  <si>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</si>
  <si>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</si>
  <si>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</si>
  <si>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</si>
  <si>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</si>
  <si>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</si>
  <si>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</si>
  <si>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</si>
  <si>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</si>
  <si>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</si>
  <si>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</si>
  <si>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</si>
  <si>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</si>
  <si>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</si>
  <si>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</si>
  <si>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</si>
  <si>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</si>
  <si>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</si>
  <si>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</si>
  <si>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</si>
  <si>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</si>
  <si>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</si>
  <si>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</si>
  <si>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</si>
  <si>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</si>
  <si>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</si>
  <si>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</si>
  <si>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</si>
  <si>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</si>
  <si>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</si>
  <si>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</si>
  <si>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</si>
  <si>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</si>
  <si>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</si>
  <si>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</si>
  <si>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</si>
  <si>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</si>
  <si>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</si>
  <si>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</si>
  <si>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</si>
  <si>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</si>
  <si>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</si>
  <si>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</si>
  <si>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</si>
  <si>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</si>
  <si>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</si>
  <si>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</si>
  <si>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</si>
  <si>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</si>
  <si>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</si>
  <si>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</si>
  <si>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</si>
  <si>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</si>
  <si>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</si>
  <si>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</si>
  <si>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</si>
  <si>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</si>
  <si>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</si>
  <si>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</si>
  <si>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</si>
  <si>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</si>
  <si>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</si>
  <si>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</si>
  <si>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</si>
  <si>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</si>
  <si>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</si>
  <si>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</si>
  <si>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</si>
  <si>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</si>
  <si>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</si>
  <si>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</si>
  <si>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</si>
  <si>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</si>
  <si>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</si>
  <si>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</si>
  <si>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</si>
  <si>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</si>
  <si>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</si>
  <si>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</si>
  <si>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</si>
  <si>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</si>
  <si>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</si>
  <si>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</si>
  <si>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</si>
  <si>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</si>
  <si>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</si>
  <si>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</si>
  <si>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</si>
  <si>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</si>
  <si>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</si>
  <si>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</si>
  <si>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</si>
  <si>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</si>
  <si>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</si>
  <si>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</si>
  <si>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</si>
  <si>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</si>
  <si>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</si>
  <si>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</si>
  <si>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</si>
  <si>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</si>
  <si>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</si>
  <si>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</si>
  <si>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</si>
  <si>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</si>
  <si>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</si>
  <si>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</si>
  <si>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</si>
  <si>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</si>
  <si>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</si>
  <si>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</si>
  <si>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</si>
  <si>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</si>
  <si>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</si>
  <si>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</si>
  <si>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</si>
  <si>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</si>
  <si>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</si>
  <si>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</si>
  <si>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</si>
  <si>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</si>
  <si>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</si>
  <si>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</si>
  <si>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</si>
  <si>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</si>
  <si>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</si>
  <si>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</si>
  <si>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</si>
  <si>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</si>
  <si>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</si>
  <si>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</si>
  <si>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</si>
  <si>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</si>
  <si>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</si>
  <si>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</si>
  <si>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</si>
  <si>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</si>
  <si>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</si>
  <si>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</si>
  <si>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</si>
  <si>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</si>
  <si>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</si>
  <si>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</si>
  <si>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</si>
  <si>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</si>
  <si>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</si>
  <si>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</si>
  <si>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</si>
  <si>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</si>
  <si>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</si>
  <si>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</si>
  <si>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</si>
  <si>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</si>
  <si>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</si>
  <si>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</si>
  <si>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</si>
  <si>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</si>
  <si>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</si>
  <si>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</si>
  <si>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</si>
  <si>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</si>
  <si>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</si>
  <si>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</si>
  <si>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</si>
  <si>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</si>
  <si>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</si>
  <si>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</si>
  <si>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</si>
  <si>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</si>
  <si>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</si>
  <si>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</si>
  <si>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</si>
  <si>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</si>
  <si>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</si>
  <si>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</si>
  <si>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</si>
  <si>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</si>
  <si>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</si>
  <si>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</si>
  <si>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</si>
  <si>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</si>
  <si>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</si>
  <si>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</si>
  <si>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</si>
  <si>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</si>
  <si>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</si>
  <si>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</si>
  <si>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</si>
  <si>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</si>
  <si>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</si>
  <si>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</si>
  <si>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</si>
  <si>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</si>
  <si>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</si>
  <si>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</si>
  <si>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</si>
  <si>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</si>
  <si>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</si>
  <si>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</si>
  <si>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</si>
  <si>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</si>
  <si>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</si>
  <si>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</si>
  <si>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</si>
  <si>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</si>
  <si>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</si>
  <si>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</si>
  <si>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</si>
  <si>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</si>
  <si>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</si>
  <si>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</si>
  <si>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</si>
  <si>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</si>
  <si>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</si>
  <si>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</si>
  <si>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</si>
  <si>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</si>
  <si>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</si>
  <si>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</si>
  <si>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</si>
  <si>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</si>
  <si>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</si>
  <si>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</si>
  <si>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</si>
  <si>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</si>
  <si>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</si>
  <si>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</si>
  <si>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</si>
  <si>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</si>
  <si>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</si>
  <si>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</si>
  <si>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</si>
  <si>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</si>
  <si>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</si>
  <si>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</si>
  <si>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</si>
  <si>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</si>
  <si>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</si>
  <si>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</si>
  <si>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</si>
  <si>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</si>
  <si>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</si>
  <si>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</si>
  <si>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</si>
  <si>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</si>
  <si>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</si>
  <si>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</si>
  <si>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</si>
  <si>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</si>
  <si>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</si>
  <si>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</si>
  <si>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</si>
  <si>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</si>
  <si>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</si>
  <si>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</si>
  <si>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</si>
  <si>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</si>
  <si>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</si>
  <si>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</si>
  <si>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</si>
  <si>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</si>
  <si>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</si>
  <si>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</si>
  <si>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</si>
  <si>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</si>
  <si>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</si>
  <si>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</si>
  <si>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</si>
  <si>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</si>
  <si>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</si>
  <si>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</si>
  <si>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</si>
  <si>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</si>
  <si>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</si>
  <si>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</si>
  <si>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</si>
  <si>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</si>
  <si>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</si>
  <si>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</si>
  <si>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</si>
  <si>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</si>
  <si>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</si>
  <si>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</si>
  <si>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</si>
  <si>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</si>
  <si>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</si>
  <si>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</si>
  <si>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</si>
  <si>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</si>
  <si>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</si>
  <si>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</si>
  <si>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</si>
  <si>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</si>
  <si>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</si>
  <si>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</si>
  <si>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</si>
  <si>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</si>
  <si>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</si>
  <si>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</si>
  <si>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</si>
  <si>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</si>
  <si>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</si>
  <si>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</si>
  <si>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</si>
  <si>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</si>
  <si>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</si>
  <si>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</si>
  <si>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</si>
  <si>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</si>
  <si>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</si>
  <si>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</si>
  <si>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</si>
  <si>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</si>
  <si>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</si>
  <si>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</si>
  <si>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</si>
  <si>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</si>
  <si>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</si>
  <si>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</si>
  <si>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</si>
  <si>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</si>
  <si>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</si>
  <si>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</si>
  <si>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</si>
  <si>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</si>
  <si>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</si>
  <si>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</si>
  <si>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</si>
  <si>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</si>
  <si>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</si>
  <si>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</si>
  <si>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</si>
  <si>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</si>
  <si>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</si>
  <si>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</si>
  <si>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</si>
  <si>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</si>
  <si>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</si>
  <si>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</si>
  <si>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</si>
  <si>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</si>
  <si>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</si>
  <si>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</si>
  <si>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</si>
  <si>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</si>
  <si>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</si>
  <si>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</si>
  <si>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</si>
  <si>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</si>
  <si>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</si>
  <si>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</si>
  <si>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</si>
  <si>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</si>
  <si>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</si>
  <si>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</si>
  <si>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</si>
  <si>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</si>
  <si>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</si>
  <si>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</si>
  <si>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</si>
  <si>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</si>
  <si>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</si>
  <si>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</si>
  <si>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</si>
  <si>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</si>
  <si>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</si>
  <si>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</si>
  <si>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</si>
  <si>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</si>
  <si>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</si>
  <si>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</si>
  <si>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</si>
  <si>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</si>
  <si>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</si>
  <si>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</si>
  <si>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</si>
  <si>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</si>
  <si>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</si>
  <si>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</si>
  <si>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</si>
  <si>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</si>
  <si>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</si>
  <si>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</si>
  <si>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</si>
  <si>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</si>
  <si>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</si>
  <si>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</si>
  <si>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</si>
  <si>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</si>
  <si>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</si>
  <si>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</si>
  <si>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</si>
  <si>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</si>
  <si>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</si>
  <si>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</si>
  <si>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</si>
  <si>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</si>
  <si>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</si>
  <si>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</si>
  <si>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</si>
  <si>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</si>
  <si>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</si>
  <si>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</si>
  <si>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</si>
  <si>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</si>
  <si>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</si>
  <si>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</si>
  <si>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</si>
  <si>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</si>
  <si>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</si>
  <si>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</si>
  <si>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</si>
  <si>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</si>
  <si>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</si>
  <si>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</si>
  <si>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</si>
  <si>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</si>
  <si>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</si>
  <si>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</si>
  <si>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</si>
  <si>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</si>
  <si>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</si>
  <si>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</si>
  <si>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</si>
  <si>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</si>
  <si>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</si>
  <si>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</si>
  <si>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</si>
  <si>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</si>
  <si>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</si>
  <si>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</si>
  <si>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</si>
  <si>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</si>
  <si>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</si>
  <si>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</si>
  <si>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</si>
  <si>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</si>
  <si>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</si>
  <si>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</si>
  <si>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</si>
  <si>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</si>
  <si>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</si>
  <si>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</si>
  <si>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</si>
  <si>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</si>
  <si>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</si>
  <si>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</si>
  <si>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</si>
  <si>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</si>
  <si>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</si>
  <si>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</si>
  <si>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</si>
  <si>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</si>
  <si>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</si>
  <si>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</si>
  <si>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</si>
  <si>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</si>
  <si>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</si>
  <si>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</si>
  <si>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</si>
  <si>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</si>
  <si>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</si>
  <si>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</si>
  <si>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</si>
  <si>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</si>
  <si>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</si>
  <si>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</si>
  <si>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</si>
  <si>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</si>
  <si>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</si>
  <si>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</si>
  <si>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</si>
  <si>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</si>
  <si>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</si>
  <si>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</si>
  <si>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</si>
  <si>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</si>
  <si>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</si>
  <si>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</si>
  <si>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</si>
  <si>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</si>
  <si>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</si>
  <si>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</si>
  <si>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</si>
  <si>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</si>
  <si>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</si>
  <si>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</si>
  <si>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</si>
  <si>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</si>
  <si>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</si>
  <si>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</si>
  <si>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</si>
  <si>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</si>
  <si>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</si>
  <si>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</si>
  <si>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</si>
  <si>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</si>
  <si>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</si>
  <si>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</si>
  <si>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</si>
  <si>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</si>
  <si>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</si>
  <si>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</si>
  <si>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</si>
  <si>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</si>
  <si>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</si>
  <si>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</si>
  <si>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</si>
  <si>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</si>
  <si>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</si>
  <si>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</si>
  <si>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</si>
  <si>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</si>
  <si>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</si>
  <si>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</si>
  <si>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</si>
  <si>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</si>
  <si>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</si>
  <si>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</si>
  <si>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</si>
  <si>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</si>
  <si>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</si>
  <si>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</si>
  <si>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</si>
  <si>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</si>
  <si>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</si>
  <si>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</si>
  <si>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</si>
  <si>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</si>
  <si>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</si>
  <si>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</si>
  <si>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</si>
  <si>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</si>
  <si>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</si>
  <si>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</si>
  <si>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</si>
  <si>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</si>
  <si>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</si>
  <si>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</si>
  <si>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</si>
  <si>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</si>
  <si>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</si>
  <si>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</si>
  <si>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</si>
  <si>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</si>
  <si>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</si>
  <si>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</si>
  <si>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</si>
  <si>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</si>
  <si>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</si>
  <si>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</si>
  <si>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</si>
  <si>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</si>
  <si>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</si>
  <si>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</si>
  <si>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</si>
  <si>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</si>
  <si>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</si>
  <si>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</si>
  <si>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</si>
  <si>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</si>
  <si>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</si>
  <si>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</si>
  <si>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</si>
  <si>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</si>
  <si>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</si>
  <si>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</si>
  <si>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</si>
  <si>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</si>
  <si>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</si>
  <si>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</si>
  <si>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</si>
  <si>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</si>
  <si>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</si>
  <si>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</si>
  <si>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</si>
  <si>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</si>
  <si>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</si>
  <si>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</si>
  <si>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</si>
  <si>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</si>
  <si>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</si>
  <si>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</si>
  <si>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</si>
  <si>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</si>
  <si>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</si>
  <si>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</si>
  <si>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</si>
  <si>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</si>
  <si>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</si>
  <si>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</si>
  <si>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</si>
  <si>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</si>
  <si>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</si>
  <si>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</si>
  <si>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</si>
  <si>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</si>
  <si>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</si>
  <si>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</si>
  <si>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</si>
  <si>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</si>
  <si>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</si>
  <si>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</si>
  <si>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</si>
  <si>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</si>
  <si>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</si>
  <si>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</si>
  <si>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</si>
  <si>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</si>
  <si>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</si>
  <si>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</si>
  <si>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</si>
  <si>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</si>
  <si>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</si>
  <si>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</si>
  <si>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</si>
  <si>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</si>
  <si>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</si>
  <si>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</si>
  <si>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</si>
  <si>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</si>
  <si>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</si>
  <si>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</si>
  <si>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</si>
  <si>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</si>
  <si>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</si>
  <si>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</si>
  <si>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</si>
  <si>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</si>
  <si>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</si>
  <si>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</si>
  <si>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</si>
  <si>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</si>
  <si>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</si>
  <si>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</si>
  <si>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</si>
  <si>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</si>
  <si>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</si>
  <si>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</si>
  <si>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</si>
  <si>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</si>
  <si>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</si>
  <si>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</si>
  <si>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</si>
  <si>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</si>
  <si>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</si>
  <si>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</si>
  <si>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</si>
  <si>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</si>
  <si>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</si>
  <si>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</si>
  <si>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</si>
  <si>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</si>
  <si>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</si>
  <si>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</si>
  <si>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</si>
  <si>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</si>
  <si>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</si>
  <si>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</si>
  <si>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</si>
  <si>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</si>
  <si>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</si>
  <si>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</si>
  <si>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</si>
  <si>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</si>
  <si>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</si>
  <si>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</si>
  <si>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</si>
  <si>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</si>
  <si>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</si>
  <si>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</si>
  <si>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</si>
  <si>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</si>
  <si>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</si>
  <si>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</si>
  <si>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</si>
  <si>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</si>
  <si>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</si>
  <si>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</si>
  <si>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</si>
  <si>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</si>
  <si>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</si>
  <si>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</si>
  <si>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</si>
  <si>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</si>
  <si>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</si>
  <si>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</si>
  <si>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</si>
  <si>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</si>
  <si>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</si>
  <si>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</si>
  <si>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</si>
  <si>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</si>
  <si>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</si>
  <si>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</si>
  <si>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</si>
  <si>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</si>
  <si>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</si>
  <si>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</si>
  <si>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</si>
  <si>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</si>
  <si>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</si>
  <si>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</si>
  <si>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</si>
  <si>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</si>
  <si>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</si>
  <si>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</si>
  <si>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</si>
  <si>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</si>
  <si>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</si>
  <si>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</si>
  <si>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</si>
  <si>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</si>
  <si>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</si>
  <si>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</si>
  <si>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</si>
  <si>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</si>
  <si>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</si>
  <si>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</si>
  <si>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</si>
  <si>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</si>
  <si>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</si>
  <si>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</si>
  <si>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</si>
  <si>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</si>
  <si>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</si>
  <si>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</si>
  <si>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</si>
  <si>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</si>
  <si>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</si>
  <si>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</si>
  <si>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</si>
  <si>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</si>
  <si>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</si>
  <si>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</si>
  <si>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</si>
  <si>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</si>
  <si>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</si>
  <si>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</si>
  <si>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</si>
  <si>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</si>
  <si>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</si>
  <si>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</si>
  <si>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</si>
  <si>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</si>
  <si>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</si>
  <si>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</si>
  <si>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</si>
  <si>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</si>
  <si>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</si>
  <si>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</si>
  <si>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</si>
  <si>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</si>
  <si>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</si>
  <si>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</si>
  <si>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</si>
  <si>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</si>
  <si>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</si>
  <si>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</si>
  <si>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</si>
  <si>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</si>
  <si>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</si>
  <si>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</si>
  <si>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</si>
  <si>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</si>
  <si>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</si>
  <si>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</si>
  <si>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</si>
  <si>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</si>
  <si>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</si>
  <si>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</si>
  <si>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</si>
  <si>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</si>
  <si>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</si>
  <si>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</si>
  <si>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</si>
  <si>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</si>
  <si>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</si>
  <si>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</si>
  <si>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</si>
  <si>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</si>
  <si>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</si>
  <si>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</si>
  <si>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</si>
  <si>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</si>
  <si>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</si>
  <si>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</si>
  <si>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</si>
  <si>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</si>
  <si>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</si>
  <si>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</si>
  <si>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</si>
  <si>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</si>
  <si>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</si>
  <si>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</si>
  <si>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</si>
  <si>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</si>
  <si>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</si>
  <si>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</si>
  <si>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</si>
  <si>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</si>
  <si>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</si>
  <si>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</si>
  <si>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</si>
  <si>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</si>
  <si>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</si>
  <si>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</si>
  <si>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</si>
  <si>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</si>
  <si>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</si>
  <si>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</si>
  <si>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</si>
  <si>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</si>
  <si>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</si>
  <si>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</si>
  <si>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</si>
  <si>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</si>
  <si>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</si>
  <si>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</si>
  <si>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</si>
  <si>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</si>
  <si>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</si>
  <si>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</si>
  <si>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</si>
  <si>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</si>
  <si>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</si>
  <si>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</si>
  <si>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</si>
  <si>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</si>
  <si>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</si>
  <si>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</si>
  <si>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</si>
  <si>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</si>
  <si>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</si>
  <si>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</si>
  <si>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</si>
  <si>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</si>
  <si>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</si>
  <si>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</si>
  <si>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</si>
  <si>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</si>
  <si>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</si>
  <si>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</si>
  <si>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</si>
  <si>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</si>
  <si>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</si>
  <si>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</si>
  <si>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</si>
  <si>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</si>
  <si>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</si>
  <si>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</si>
  <si>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</si>
  <si>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</si>
  <si>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</si>
  <si>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</si>
  <si>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</si>
  <si>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</si>
  <si>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</si>
  <si>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</si>
  <si>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</si>
  <si>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</si>
  <si>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</si>
  <si>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</si>
  <si>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</si>
  <si>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</si>
  <si>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</si>
  <si>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</si>
  <si>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</si>
  <si>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</si>
  <si>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</si>
  <si>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</si>
  <si>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</si>
  <si>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</si>
  <si>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</si>
  <si>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</si>
  <si>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</si>
  <si>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</si>
  <si>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</si>
  <si>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</si>
  <si>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</si>
  <si>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</si>
  <si>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</si>
  <si>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</si>
  <si>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</si>
  <si>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</si>
  <si>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</si>
  <si>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</si>
  <si>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</si>
  <si>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</si>
  <si>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</si>
  <si>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</si>
  <si>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</si>
  <si>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</si>
  <si>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</si>
  <si>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</si>
  <si>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</si>
  <si>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</si>
  <si>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</si>
  <si>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</si>
  <si>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</si>
  <si>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</si>
  <si>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</si>
  <si>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</si>
  <si>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</si>
  <si>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</si>
  <si>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</si>
  <si>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</si>
  <si>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</si>
  <si>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</si>
  <si>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</si>
  <si>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</si>
  <si>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</si>
  <si>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</si>
  <si>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</si>
  <si>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</si>
  <si>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</si>
  <si>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</si>
  <si>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</si>
  <si>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</si>
  <si>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</si>
  <si>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</si>
  <si>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</si>
  <si>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</si>
  <si>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</si>
  <si>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</si>
  <si>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</si>
  <si>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</si>
  <si>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</si>
  <si>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</si>
  <si>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</si>
  <si>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</si>
  <si>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</si>
  <si>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</si>
  <si>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</si>
  <si>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</si>
  <si>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</si>
  <si>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</si>
  <si>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</si>
  <si>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</si>
  <si>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</si>
  <si>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</si>
  <si>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</si>
  <si>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</si>
  <si>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</si>
  <si>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</si>
  <si>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</si>
  <si>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</si>
  <si>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</si>
  <si>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</si>
  <si>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</si>
  <si>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</si>
  <si>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</si>
  <si>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</si>
  <si>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</si>
  <si>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</si>
  <si>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</si>
  <si>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</si>
  <si>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</si>
  <si>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</si>
  <si>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</si>
  <si>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</si>
  <si>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</si>
  <si>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</si>
  <si>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</si>
  <si>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</si>
  <si>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</si>
  <si>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</si>
  <si>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</si>
  <si>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</si>
  <si>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</si>
  <si>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</si>
  <si>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</si>
  <si>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</si>
  <si>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</si>
  <si>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</si>
  <si>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</si>
  <si>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</si>
  <si>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</si>
  <si>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</si>
  <si>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</si>
  <si>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</si>
  <si>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</si>
  <si>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</si>
  <si>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</si>
  <si>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</si>
  <si>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</si>
  <si>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</si>
  <si>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</si>
  <si>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</si>
  <si>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</si>
  <si>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</si>
  <si>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</si>
  <si>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</si>
  <si>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</si>
  <si>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</si>
  <si>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</si>
  <si>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</si>
  <si>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</si>
  <si>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</si>
  <si>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</si>
  <si>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</si>
  <si>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</si>
  <si>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</si>
  <si>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</si>
  <si>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</si>
  <si>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</si>
  <si>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</si>
  <si>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</si>
  <si>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</si>
  <si>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</si>
  <si>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</si>
  <si>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</si>
  <si>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</si>
  <si>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</si>
  <si>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</si>
  <si>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</si>
  <si>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</si>
  <si>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</si>
  <si>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</si>
  <si>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</si>
  <si>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</si>
  <si>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</si>
  <si>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</si>
  <si>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</si>
  <si>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</si>
  <si>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</si>
  <si>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</si>
  <si>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</si>
  <si>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</si>
  <si>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</si>
  <si>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</si>
  <si>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</si>
  <si>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</si>
  <si>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</si>
  <si>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</si>
  <si>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</si>
  <si>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</si>
  <si>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</si>
  <si>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</si>
  <si>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</si>
  <si>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</si>
  <si>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</si>
  <si>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</si>
  <si>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</si>
  <si>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</si>
  <si>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</si>
  <si>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</si>
  <si>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</si>
  <si>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</si>
  <si>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</si>
  <si>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</si>
  <si>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</si>
  <si>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</si>
  <si>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</si>
  <si>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</si>
  <si>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</si>
  <si>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</si>
  <si>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</si>
  <si>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</si>
  <si>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</si>
  <si>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</si>
  <si>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</si>
  <si>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</si>
  <si>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</si>
  <si>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</si>
  <si>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</si>
  <si>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</si>
  <si>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</si>
  <si>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</si>
  <si>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</si>
  <si>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</si>
  <si>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</si>
  <si>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</si>
  <si>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</si>
  <si>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</si>
  <si>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</si>
  <si>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</si>
  <si>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</si>
  <si>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</si>
  <si>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</si>
  <si>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</si>
  <si>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</si>
  <si>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</si>
  <si>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</si>
  <si>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</si>
  <si>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</si>
  <si>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</si>
  <si>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</si>
  <si>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</si>
  <si>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</si>
  <si>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</si>
  <si>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</si>
  <si>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</si>
  <si>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</si>
  <si>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</si>
  <si>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</si>
  <si>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</si>
  <si>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</si>
  <si>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</si>
  <si>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</si>
  <si>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</si>
  <si>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</si>
  <si>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</si>
  <si>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</si>
  <si>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</si>
  <si>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</si>
  <si>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</si>
  <si>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</si>
  <si>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</si>
  <si>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</si>
  <si>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</si>
  <si>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</si>
  <si>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</si>
  <si>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</si>
  <si>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</si>
  <si>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</si>
  <si>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</si>
  <si>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</si>
  <si>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</si>
  <si>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</si>
  <si>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</si>
  <si>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</si>
  <si>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</si>
  <si>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</si>
  <si>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</si>
  <si>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</si>
  <si>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</si>
  <si>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</si>
  <si>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</si>
  <si>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</si>
  <si>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</si>
  <si>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</si>
  <si>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</si>
  <si>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</si>
  <si>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</si>
  <si>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</si>
  <si>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</si>
  <si>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</si>
  <si>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</si>
  <si>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</si>
  <si>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</si>
  <si>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</si>
  <si>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</si>
  <si>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</si>
  <si>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</si>
  <si>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</si>
  <si>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</si>
  <si>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</si>
  <si>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</si>
  <si>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</si>
  <si>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</si>
  <si>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</si>
  <si>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</si>
  <si>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</si>
  <si>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</si>
  <si>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</si>
  <si>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</si>
  <si>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</si>
  <si>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</si>
  <si>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</si>
  <si>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</si>
  <si>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</si>
  <si>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</si>
  <si>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</si>
  <si>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</si>
  <si>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</si>
  <si>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</si>
  <si>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</si>
  <si>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</si>
  <si>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</si>
  <si>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</si>
  <si>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</si>
  <si>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</si>
  <si>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</si>
  <si>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</si>
  <si>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</si>
  <si>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</si>
  <si>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</si>
  <si>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</si>
  <si>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</si>
  <si>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</si>
  <si>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</si>
  <si>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</si>
  <si>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</si>
  <si>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</si>
  <si>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</si>
  <si>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</si>
  <si>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</si>
  <si>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</si>
  <si>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</si>
  <si>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</si>
  <si>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</si>
  <si>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</si>
  <si>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</si>
  <si>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</si>
  <si>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</si>
  <si>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</si>
  <si>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</si>
  <si>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</si>
  <si>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</si>
  <si>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</si>
  <si>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</si>
  <si>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</si>
  <si>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</si>
  <si>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</si>
  <si>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</si>
  <si>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</si>
  <si>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</si>
  <si>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</si>
  <si>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</si>
  <si>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</si>
  <si>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</si>
  <si>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</si>
  <si>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</si>
  <si>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</si>
  <si>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</si>
  <si>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</si>
  <si>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</si>
  <si>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</si>
  <si>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</si>
  <si>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</si>
  <si>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</si>
  <si>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</si>
  <si>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</si>
  <si>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</si>
  <si>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</si>
  <si>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</si>
  <si>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</si>
  <si>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</si>
  <si>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</si>
  <si>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</si>
  <si>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</si>
  <si>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</si>
  <si>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</si>
  <si>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</si>
  <si>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</si>
  <si>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</si>
  <si>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</si>
  <si>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</si>
  <si>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</si>
  <si>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</si>
  <si>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</si>
  <si>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</si>
  <si>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</si>
  <si>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</si>
  <si>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</si>
  <si>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</si>
  <si>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</si>
  <si>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</si>
  <si>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</si>
  <si>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</si>
  <si>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</si>
  <si>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</si>
  <si>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</si>
  <si>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</si>
  <si>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</si>
  <si>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</si>
  <si>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</si>
  <si>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</si>
  <si>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</si>
  <si>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</si>
  <si>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</si>
  <si>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</si>
  <si>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</si>
  <si>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</si>
  <si>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</si>
  <si>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</si>
  <si>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</si>
  <si>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</si>
  <si>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</si>
  <si>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</si>
  <si>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</si>
  <si>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</si>
  <si>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</si>
  <si>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</si>
  <si>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</si>
  <si>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</si>
  <si>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</si>
  <si>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</si>
  <si>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</si>
  <si>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</si>
  <si>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</si>
  <si>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</si>
  <si>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</si>
  <si>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</si>
  <si>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</si>
  <si>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</si>
  <si>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</si>
  <si>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</si>
  <si>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</si>
  <si>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</si>
  <si>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</si>
  <si>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</si>
  <si>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</si>
  <si>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</si>
  <si>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</si>
  <si>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</si>
  <si>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</si>
  <si>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</si>
  <si>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</si>
  <si>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</si>
  <si>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</si>
  <si>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</si>
  <si>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</si>
  <si>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</si>
  <si>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</si>
  <si>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</si>
  <si>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</si>
  <si>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</si>
  <si>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</si>
  <si>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</si>
  <si>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</si>
  <si>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</si>
  <si>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</si>
  <si>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</si>
  <si>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</si>
  <si>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</si>
  <si>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</si>
  <si>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</si>
  <si>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</si>
  <si>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</si>
  <si>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</si>
  <si>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</si>
  <si>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</si>
  <si>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</si>
  <si>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</si>
  <si>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</si>
  <si>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</si>
  <si>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</si>
  <si>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</si>
  <si>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</si>
  <si>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</si>
  <si>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</si>
  <si>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</si>
  <si>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</si>
  <si>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</si>
  <si>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</si>
  <si>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</si>
  <si>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</si>
  <si>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</si>
  <si>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</si>
  <si>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</si>
  <si>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</si>
  <si>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</si>
  <si>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</si>
  <si>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</si>
  <si>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</si>
  <si>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</si>
  <si>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</si>
  <si>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</si>
  <si>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</si>
  <si>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</si>
  <si>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</si>
  <si>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</si>
  <si>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</si>
  <si>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</si>
  <si>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</si>
  <si>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</si>
  <si>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</si>
  <si>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</si>
  <si>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</si>
  <si>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</si>
  <si>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</si>
  <si>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</si>
  <si>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</si>
  <si>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</si>
  <si>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</si>
  <si>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</si>
  <si>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</si>
  <si>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</si>
  <si>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</si>
  <si>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</si>
  <si>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</si>
  <si>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</si>
  <si>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</si>
  <si>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</si>
  <si>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</si>
  <si>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</si>
  <si>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</si>
  <si>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</si>
  <si>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</si>
  <si>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</si>
  <si>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</si>
  <si>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</si>
  <si>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</si>
  <si>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</si>
  <si>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</si>
  <si>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</si>
  <si>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</si>
  <si>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</si>
  <si>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</si>
  <si>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</si>
  <si>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</si>
  <si>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</si>
  <si>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</si>
  <si>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</si>
  <si>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</si>
  <si>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</si>
  <si>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</si>
  <si>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</si>
  <si>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</si>
  <si>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</si>
  <si>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</si>
  <si>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</si>
  <si>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</si>
  <si>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</si>
  <si>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</si>
  <si>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</si>
  <si>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</si>
  <si>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</si>
  <si>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</si>
  <si>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</si>
  <si>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</si>
  <si>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</si>
  <si>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</si>
  <si>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</si>
  <si>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</si>
  <si>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</si>
  <si>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</si>
  <si>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</si>
  <si>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</si>
  <si>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</si>
  <si>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</si>
  <si>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</si>
  <si>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</si>
  <si>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</si>
  <si>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</si>
  <si>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</si>
  <si>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</si>
  <si>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</si>
  <si>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</si>
  <si>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</si>
  <si>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</si>
  <si>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</si>
  <si>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</si>
  <si>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</si>
  <si>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</si>
  <si>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</si>
  <si>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</si>
  <si>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</si>
  <si>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</si>
  <si>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</si>
  <si>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</si>
  <si>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</si>
  <si>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</si>
  <si>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</si>
  <si>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</si>
  <si>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</si>
  <si>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</si>
  <si>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</si>
  <si>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</si>
  <si>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</si>
  <si>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</si>
  <si>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</si>
  <si>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</si>
  <si>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</si>
  <si>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</si>
  <si>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</si>
  <si>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</si>
  <si>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</si>
  <si>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</si>
  <si>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</si>
  <si>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</si>
  <si>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</si>
  <si>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</si>
  <si>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</si>
  <si>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</si>
  <si>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</si>
  <si>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</si>
  <si>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</si>
  <si>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</si>
  <si>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</si>
  <si>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</si>
  <si>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</si>
  <si>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</si>
  <si>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</si>
  <si>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</si>
  <si>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</si>
  <si>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</si>
  <si>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</si>
  <si>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</si>
  <si>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</si>
  <si>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</si>
  <si>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</si>
  <si>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</si>
  <si>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</si>
  <si>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</si>
  <si>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</si>
  <si>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</si>
  <si>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</si>
  <si>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</si>
  <si>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</si>
  <si>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</si>
  <si>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</si>
  <si>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</si>
  <si>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</si>
  <si>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</si>
  <si>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</si>
  <si>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</si>
  <si>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</si>
  <si>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</si>
  <si>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</si>
  <si>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</si>
  <si>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</si>
  <si>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</si>
  <si>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</si>
  <si>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</si>
  <si>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</si>
  <si>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</si>
  <si>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</si>
  <si>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</si>
  <si>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</si>
  <si>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</si>
  <si>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</si>
  <si>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</si>
  <si>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</si>
  <si>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</si>
  <si>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</si>
  <si>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</si>
  <si>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</si>
  <si>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</si>
  <si>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</si>
  <si>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</si>
  <si>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</si>
  <si>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</si>
  <si>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</si>
  <si>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</si>
  <si>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</si>
  <si>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</si>
  <si>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</si>
  <si>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</si>
  <si>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</si>
  <si>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</si>
  <si>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</si>
  <si>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</si>
  <si>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</si>
  <si>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</si>
  <si>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</si>
  <si>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</si>
  <si>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</si>
  <si>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</si>
  <si>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</si>
  <si>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</si>
  <si>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</si>
  <si>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</si>
  <si>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</si>
  <si>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</si>
  <si>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</si>
  <si>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</si>
  <si>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</si>
  <si>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</si>
  <si>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</si>
  <si>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</si>
  <si>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</si>
  <si>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</si>
  <si>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</si>
  <si>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</si>
  <si>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</si>
  <si>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</si>
  <si>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</si>
  <si>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</si>
  <si>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</si>
  <si>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</si>
  <si>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</si>
  <si>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</si>
  <si>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</si>
  <si>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</si>
  <si>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</si>
  <si>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</si>
  <si>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</si>
  <si>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</si>
  <si>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</si>
  <si>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</si>
  <si>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</si>
  <si>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</si>
  <si>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</si>
  <si>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</si>
  <si>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</si>
  <si>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</si>
  <si>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</si>
  <si>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</si>
  <si>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</si>
  <si>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</si>
  <si>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</si>
  <si>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</si>
  <si>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</si>
  <si>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</si>
  <si>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</si>
  <si>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</si>
  <si>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</si>
  <si>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</si>
  <si>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</si>
  <si>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</si>
  <si>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</si>
  <si>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</si>
  <si>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</si>
  <si>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</si>
  <si>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</si>
  <si>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</si>
  <si>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</si>
  <si>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</si>
  <si>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</si>
  <si>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</si>
  <si>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</si>
  <si>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</si>
  <si>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</si>
  <si>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</si>
  <si>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</si>
  <si>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</si>
  <si>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</si>
  <si>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</si>
  <si>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</si>
  <si>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</si>
  <si>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</si>
  <si>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</si>
  <si>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</si>
  <si>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</si>
  <si>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</si>
  <si>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</si>
  <si>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</si>
  <si>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</si>
  <si>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</si>
  <si>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</si>
  <si>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</si>
  <si>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</si>
  <si>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</si>
  <si>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</si>
  <si>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</si>
  <si>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</si>
  <si>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</si>
  <si>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</si>
  <si>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</si>
  <si>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</si>
  <si>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</si>
  <si>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</si>
  <si>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</si>
  <si>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</si>
  <si>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</si>
  <si>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</si>
  <si>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</si>
  <si>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</si>
  <si>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</si>
  <si>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</si>
  <si>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</si>
  <si>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</si>
  <si>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</si>
  <si>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</si>
  <si>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</si>
  <si>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</si>
  <si>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</si>
  <si>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</si>
  <si>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</si>
  <si>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</si>
  <si>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</si>
  <si>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</si>
  <si>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</si>
  <si>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</si>
  <si>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</si>
  <si>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</si>
  <si>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</si>
  <si>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</si>
  <si>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</si>
  <si>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</si>
  <si>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</si>
  <si>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</si>
  <si>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</si>
  <si>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</si>
  <si>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</si>
  <si>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</si>
  <si>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</si>
  <si>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</si>
  <si>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</si>
  <si>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</si>
  <si>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</si>
  <si>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</si>
  <si>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</si>
  <si>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</si>
  <si>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</si>
  <si>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</si>
  <si>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</si>
  <si>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</si>
  <si>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</si>
  <si>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</si>
  <si>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</si>
  <si>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</si>
  <si>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</si>
  <si>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</si>
  <si>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</si>
  <si>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</si>
  <si>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</si>
  <si>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</si>
  <si>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</si>
  <si>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</si>
  <si>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</si>
  <si>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</si>
  <si>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</si>
  <si>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</si>
  <si>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</si>
  <si>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</si>
  <si>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</si>
  <si>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</si>
  <si>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</si>
  <si>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</si>
  <si>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</si>
  <si>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</si>
  <si>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</si>
  <si>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</si>
  <si>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</si>
  <si>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</si>
  <si>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</si>
  <si>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</si>
  <si>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</si>
  <si>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</si>
  <si>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</si>
  <si>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</si>
  <si>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</si>
  <si>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</si>
  <si>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</si>
  <si>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</si>
  <si>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</si>
  <si>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</si>
  <si>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</si>
  <si>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</si>
  <si>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</si>
  <si>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</si>
  <si>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</si>
  <si>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</si>
  <si>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</si>
  <si>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</si>
  <si>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</si>
  <si>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</si>
  <si>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</si>
  <si>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</si>
  <si>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</si>
  <si>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</si>
  <si>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</si>
  <si>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</si>
  <si>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</si>
  <si>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</si>
  <si>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</si>
  <si>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</si>
  <si>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</si>
  <si>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</si>
  <si>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</si>
  <si>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</si>
  <si>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</si>
  <si>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</si>
  <si>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</si>
  <si>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</si>
  <si>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</si>
  <si>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</si>
  <si>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</si>
  <si>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</si>
  <si>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</si>
  <si>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</si>
  <si>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</si>
  <si>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</si>
  <si>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</si>
  <si>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</si>
  <si>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</si>
  <si>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</si>
  <si>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</si>
  <si>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</si>
  <si>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</si>
  <si>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</si>
  <si>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</si>
  <si>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</si>
  <si>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</si>
  <si>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</si>
  <si>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</si>
  <si>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</si>
  <si>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</si>
  <si>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</si>
  <si>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</si>
  <si>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</si>
  <si>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</si>
  <si>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</si>
  <si>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</si>
  <si>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</si>
  <si>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</si>
  <si>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</si>
  <si>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</si>
  <si>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</si>
  <si>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</si>
  <si>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</si>
  <si>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</si>
  <si>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</si>
  <si>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</si>
  <si>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</si>
  <si>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</si>
  <si>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</si>
  <si>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</si>
  <si>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</si>
  <si>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</si>
  <si>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</si>
  <si>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</si>
  <si>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</si>
  <si>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</si>
  <si>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</si>
  <si>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</si>
  <si>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</si>
  <si>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</si>
  <si>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</si>
  <si>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</si>
  <si>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</si>
  <si>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</si>
  <si>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</si>
  <si>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</si>
  <si>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</si>
  <si>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</si>
  <si>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</si>
  <si>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</si>
  <si>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</si>
  <si>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</si>
  <si>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</si>
  <si>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</si>
  <si>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</si>
  <si>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</si>
  <si>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</si>
  <si>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</si>
  <si>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</si>
  <si>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</si>
  <si>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</si>
  <si>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</si>
  <si>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</si>
  <si>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</si>
  <si>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</si>
  <si>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</si>
  <si>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</si>
  <si>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</si>
  <si>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</si>
  <si>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</si>
  <si>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</si>
  <si>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</si>
  <si>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</si>
  <si>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</si>
  <si>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</si>
  <si>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</si>
  <si>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</si>
  <si>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</si>
  <si>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</si>
  <si>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</si>
  <si>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</si>
  <si>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</si>
  <si>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</si>
  <si>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</si>
  <si>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</si>
  <si>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</si>
  <si>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</si>
  <si>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</si>
  <si>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</si>
  <si>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</si>
  <si>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</si>
  <si>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</si>
  <si>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</si>
  <si>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</si>
  <si>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</si>
  <si>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</si>
  <si>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</si>
  <si>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</si>
  <si>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</si>
  <si>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</si>
  <si>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</si>
  <si>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</si>
  <si>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</si>
  <si>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</si>
  <si>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</si>
  <si>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</si>
  <si>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</si>
  <si>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</si>
  <si>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</si>
  <si>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</si>
  <si>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</si>
  <si>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</si>
  <si>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</si>
  <si>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</si>
  <si>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</si>
  <si>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</si>
  <si>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</si>
  <si>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</si>
  <si>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</si>
  <si>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</si>
  <si>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</si>
  <si>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</si>
  <si>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</si>
  <si>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</si>
  <si>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</si>
  <si>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</si>
  <si>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</si>
  <si>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</si>
  <si>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</si>
  <si>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</si>
  <si>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</si>
  <si>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</si>
  <si>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</si>
  <si>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</si>
  <si>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</si>
  <si>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</si>
  <si>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</si>
  <si>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</si>
  <si>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</si>
  <si>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</si>
  <si>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</si>
  <si>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</si>
  <si>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</si>
  <si>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</si>
  <si>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</si>
  <si>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</si>
  <si>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</si>
  <si>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</si>
  <si>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</si>
  <si>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</si>
  <si>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</si>
  <si>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</si>
  <si>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</si>
  <si>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</si>
  <si>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</si>
  <si>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</si>
  <si>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</si>
  <si>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</si>
  <si>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</si>
  <si>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</si>
  <si>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</si>
  <si>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</si>
  <si>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</si>
  <si>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</si>
  <si>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</si>
  <si>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</si>
  <si>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</si>
  <si>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</si>
  <si>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</si>
  <si>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</si>
  <si>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</si>
  <si>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</si>
  <si>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</si>
  <si>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</si>
  <si>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</si>
  <si>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</si>
  <si>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</si>
  <si>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</si>
  <si>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</si>
  <si>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</si>
  <si>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</si>
  <si>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</si>
  <si>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</si>
  <si>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</si>
  <si>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</si>
  <si>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</si>
  <si>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</si>
  <si>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</si>
  <si>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</si>
  <si>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</si>
  <si>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</si>
  <si>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</si>
  <si>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</si>
  <si>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</si>
  <si>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</si>
  <si>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</si>
  <si>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</si>
  <si>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</si>
  <si>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</si>
  <si>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</si>
  <si>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</si>
  <si>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</si>
  <si>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</si>
  <si>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</si>
  <si>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</si>
  <si>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</si>
  <si>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</si>
  <si>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</si>
  <si>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</si>
  <si>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</si>
  <si>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</si>
  <si>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</si>
  <si>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</si>
  <si>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</si>
  <si>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</si>
  <si>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</si>
  <si>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</si>
  <si>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</si>
  <si>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</si>
  <si>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</si>
  <si>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</si>
  <si>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</si>
  <si>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</si>
  <si>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</si>
  <si>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</si>
  <si>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</si>
  <si>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</si>
  <si>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</si>
  <si>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</si>
  <si>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</si>
  <si>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</si>
  <si>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</si>
  <si>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</si>
  <si>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</si>
  <si>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</si>
  <si>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</si>
  <si>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</si>
  <si>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</si>
  <si>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</si>
  <si>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</si>
  <si>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</si>
  <si>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</si>
  <si>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</si>
  <si>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</si>
  <si>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</si>
  <si>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</si>
  <si>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</si>
  <si>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</si>
  <si>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</si>
  <si>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</si>
  <si>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</si>
  <si>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</si>
  <si>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</si>
  <si>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</si>
  <si>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</si>
  <si>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</si>
  <si>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</si>
  <si>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</si>
  <si>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</si>
  <si>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</si>
  <si>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</si>
  <si>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</si>
  <si>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</si>
  <si>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</si>
  <si>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</si>
  <si>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</si>
  <si>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</si>
  <si>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</si>
  <si>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</si>
  <si>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</si>
  <si>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</si>
  <si>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</si>
  <si>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</si>
  <si>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</si>
  <si>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</si>
  <si>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</si>
  <si>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</si>
  <si>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</si>
  <si>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</si>
  <si>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</si>
  <si>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</si>
  <si>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</si>
  <si>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</si>
  <si>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</si>
  <si>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</si>
  <si>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</si>
  <si>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</si>
  <si>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</si>
  <si>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</si>
  <si>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</si>
  <si>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</si>
  <si>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</si>
  <si>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</si>
  <si>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</si>
  <si>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</si>
  <si>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</si>
  <si>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</si>
  <si>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</si>
  <si>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</si>
  <si>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</si>
  <si>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</si>
  <si>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</si>
  <si>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</si>
  <si>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</si>
  <si>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</si>
  <si>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</si>
  <si>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</si>
  <si>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</si>
  <si>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</si>
  <si>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</si>
  <si>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</si>
  <si>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</si>
  <si>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</si>
  <si>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</si>
  <si>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</si>
  <si>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</si>
  <si>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</si>
  <si>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</si>
  <si>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</si>
  <si>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</si>
  <si>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</si>
  <si>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</si>
  <si>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</si>
  <si>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</si>
  <si>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</si>
  <si>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</si>
  <si>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</si>
  <si>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</si>
  <si>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</si>
  <si>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</si>
  <si>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</si>
  <si>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</si>
  <si>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</si>
  <si>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</si>
  <si>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</si>
  <si>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</si>
  <si>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</si>
  <si>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</si>
  <si>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</si>
  <si>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</si>
  <si>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</si>
  <si>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</si>
  <si>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</si>
  <si>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</si>
  <si>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</si>
  <si>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</si>
  <si>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</si>
  <si>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</si>
  <si>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</si>
  <si>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</si>
  <si>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</si>
  <si>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</si>
  <si>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</si>
  <si>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</si>
  <si>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</si>
  <si>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</si>
  <si>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</si>
  <si>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</si>
  <si>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</si>
  <si>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</si>
  <si>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</si>
  <si>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</si>
  <si>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</si>
  <si>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</si>
  <si>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</si>
  <si>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</si>
  <si>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</si>
  <si>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</si>
  <si>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</si>
  <si>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</si>
  <si>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</si>
  <si>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</si>
  <si>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</si>
  <si>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</si>
  <si>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</si>
  <si>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</si>
  <si>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</si>
  <si>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</si>
  <si>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</si>
  <si>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</si>
  <si>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</si>
  <si>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</si>
  <si>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</si>
  <si>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</si>
  <si>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</si>
  <si>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</si>
  <si>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</si>
  <si>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</si>
  <si>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</si>
  <si>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</si>
  <si>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</si>
  <si>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</si>
  <si>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</si>
  <si>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</si>
  <si>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</si>
  <si>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</si>
  <si>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</si>
  <si>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</si>
  <si>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</si>
  <si>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</si>
  <si>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</si>
  <si>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</si>
  <si>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</si>
  <si>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</si>
  <si>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</si>
  <si>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</si>
  <si>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</si>
  <si>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</si>
  <si>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</si>
  <si>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</si>
  <si>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</si>
  <si>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</si>
  <si>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</si>
  <si>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</si>
  <si>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</si>
  <si>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</si>
  <si>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</si>
  <si>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</si>
  <si>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</si>
  <si>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</si>
  <si>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</si>
  <si>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</si>
  <si>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</si>
  <si>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</si>
  <si>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</si>
  <si>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</si>
  <si>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</si>
  <si>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</si>
  <si>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</si>
  <si>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</si>
  <si>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</si>
  <si>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</si>
  <si>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</si>
  <si>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</si>
  <si>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</si>
  <si>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</si>
  <si>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</si>
  <si>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</si>
  <si>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</si>
  <si>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</si>
  <si>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</si>
  <si>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</si>
  <si>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</si>
  <si>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</si>
  <si>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</si>
  <si>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</si>
  <si>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</si>
  <si>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</si>
  <si>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</si>
  <si>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</si>
  <si>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</si>
  <si>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</si>
  <si>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</si>
  <si>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</si>
  <si>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</si>
  <si>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</si>
  <si>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</si>
  <si>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</si>
  <si>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</si>
  <si>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</si>
  <si>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</si>
  <si>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</si>
  <si>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</si>
  <si>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</si>
  <si>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</si>
  <si>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</si>
  <si>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</si>
  <si>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</si>
  <si>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</si>
  <si>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</si>
  <si>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</si>
  <si>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</si>
  <si>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</si>
  <si>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</si>
  <si>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</si>
  <si>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</si>
  <si>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</si>
  <si>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</si>
  <si>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</si>
  <si>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</si>
  <si>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</si>
  <si>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</si>
  <si>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</si>
  <si>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</si>
  <si>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</si>
  <si>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</si>
  <si>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</si>
  <si>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</si>
  <si>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</si>
  <si>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</si>
  <si>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</si>
  <si>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</si>
  <si>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</si>
  <si>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</si>
  <si>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</si>
  <si>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</si>
  <si>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</si>
  <si>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</si>
  <si>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</si>
  <si>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</si>
  <si>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</si>
  <si>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</si>
  <si>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</si>
  <si>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</si>
  <si>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</si>
  <si>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</si>
  <si>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</si>
  <si>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</si>
  <si>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</si>
  <si>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</si>
  <si>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</si>
  <si>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</si>
  <si>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</si>
  <si>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</si>
  <si>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</si>
  <si>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</si>
  <si>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</si>
  <si>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</si>
  <si>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</si>
  <si>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</si>
  <si>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</si>
  <si>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</si>
  <si>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</si>
  <si>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</si>
  <si>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</si>
  <si>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</si>
  <si>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</si>
  <si>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</si>
  <si>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</si>
  <si>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</si>
  <si>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</si>
  <si>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</si>
  <si>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</si>
  <si>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</si>
  <si>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</si>
  <si>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</si>
  <si>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</si>
  <si>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</si>
  <si>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</si>
  <si>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</si>
  <si>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</si>
  <si>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</si>
  <si>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</si>
  <si>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</si>
  <si>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</si>
  <si>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</si>
  <si>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</si>
  <si>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</si>
  <si>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</si>
  <si>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</si>
  <si>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</si>
  <si>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</si>
  <si>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</si>
  <si>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</si>
  <si>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</si>
  <si>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</si>
  <si>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</si>
  <si>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</si>
  <si>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</si>
  <si>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</si>
  <si>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</si>
  <si>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</si>
  <si>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</si>
  <si>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</si>
  <si>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</si>
  <si>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</si>
  <si>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</si>
  <si>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</si>
  <si>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</si>
  <si>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</si>
  <si>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</si>
  <si>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</si>
  <si>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</si>
  <si>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</si>
  <si>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</si>
  <si>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</si>
  <si>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</si>
  <si>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</si>
  <si>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</si>
  <si>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</si>
  <si>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</si>
  <si>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</si>
  <si>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</si>
  <si>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</si>
  <si>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</si>
  <si>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</si>
  <si>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</si>
  <si>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</si>
  <si>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</si>
  <si>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</si>
  <si>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</si>
  <si>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</si>
  <si>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</si>
  <si>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</si>
  <si>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</si>
  <si>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</si>
  <si>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</si>
  <si>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</si>
  <si>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</si>
  <si>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</si>
  <si>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</si>
  <si>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</si>
  <si>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</si>
  <si>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</si>
  <si>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</si>
  <si>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</si>
  <si>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</si>
  <si>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</si>
  <si>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</si>
  <si>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</si>
  <si>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</si>
  <si>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</si>
  <si>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</si>
  <si>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</si>
  <si>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</si>
  <si>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</si>
  <si>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</si>
  <si>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</si>
  <si>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</si>
  <si>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</si>
  <si>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</si>
  <si>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</si>
  <si>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</si>
  <si>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</si>
  <si>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</si>
  <si>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</si>
  <si>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</si>
  <si>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</si>
  <si>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</si>
  <si>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</si>
  <si>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</si>
  <si>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</si>
  <si>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</si>
  <si>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</si>
  <si>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</si>
  <si>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</si>
  <si>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</si>
  <si>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</si>
  <si>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</si>
  <si>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</si>
  <si>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</si>
  <si>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</si>
  <si>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</si>
  <si>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</si>
  <si>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</si>
  <si>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</si>
  <si>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</si>
  <si>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</si>
  <si>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</si>
  <si>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</si>
  <si>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</si>
  <si>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</si>
  <si>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</si>
  <si>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</si>
  <si>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</si>
  <si>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</si>
  <si>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</si>
  <si>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</si>
  <si>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</si>
  <si>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</si>
  <si>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</si>
  <si>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</si>
  <si>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</si>
  <si>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</si>
  <si>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</si>
  <si>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</si>
  <si>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</si>
  <si>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</si>
  <si>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</si>
  <si>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</si>
  <si>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</si>
  <si>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</si>
  <si>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</si>
  <si>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</si>
  <si>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</si>
  <si>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</si>
  <si>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</si>
  <si>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</si>
  <si>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</si>
  <si>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</si>
  <si>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</si>
  <si>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</si>
  <si>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</si>
  <si>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</si>
  <si>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</si>
  <si>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</si>
  <si>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</si>
  <si>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</si>
  <si>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</si>
  <si>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</si>
  <si>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</si>
  <si>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</si>
  <si>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</si>
  <si>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</si>
  <si>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</si>
  <si>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</si>
  <si>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</si>
  <si>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</si>
  <si>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</si>
  <si>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</si>
  <si>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</si>
  <si>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</si>
  <si>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</si>
  <si>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</si>
  <si>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</si>
  <si>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</si>
  <si>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</si>
  <si>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</si>
  <si>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</si>
  <si>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</si>
  <si>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</si>
  <si>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</si>
  <si>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</si>
  <si>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</si>
  <si>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</si>
  <si>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</si>
  <si>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</si>
  <si>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</si>
  <si>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</si>
  <si>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</si>
  <si>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</si>
  <si>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</si>
  <si>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</si>
  <si>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</si>
  <si>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</si>
  <si>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</si>
  <si>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</si>
  <si>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</si>
  <si>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</si>
  <si>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</si>
  <si>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</si>
  <si>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</si>
  <si>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</si>
  <si>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</si>
  <si>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</si>
  <si>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</si>
  <si>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</si>
  <si>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</si>
  <si>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</si>
  <si>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</si>
  <si>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</si>
  <si>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</si>
  <si>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</si>
  <si>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</si>
  <si>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</si>
  <si>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</si>
  <si>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</si>
  <si>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</si>
  <si>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</si>
  <si>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</si>
  <si>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</si>
  <si>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</si>
  <si>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</si>
  <si>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</si>
  <si>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</si>
  <si>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</si>
  <si>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</si>
  <si>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</si>
  <si>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</si>
  <si>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</si>
  <si>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</si>
  <si>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</si>
  <si>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</si>
  <si>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</si>
  <si>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</si>
  <si>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</si>
  <si>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</si>
  <si>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</si>
  <si>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</si>
  <si>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</si>
  <si>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</si>
  <si>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</si>
  <si>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</si>
  <si>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</si>
  <si>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</si>
  <si>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</si>
  <si>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</si>
  <si>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</si>
  <si>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</si>
  <si>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</si>
  <si>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</si>
  <si>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</si>
  <si>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</si>
  <si>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</si>
  <si>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</si>
  <si>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</si>
  <si>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</si>
  <si>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</si>
  <si>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</si>
  <si>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</si>
  <si>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</si>
  <si>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</si>
  <si>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</si>
  <si>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</si>
  <si>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</si>
  <si>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</si>
  <si>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</si>
  <si>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</si>
  <si>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</si>
  <si>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</si>
  <si>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</si>
  <si>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</si>
  <si>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</si>
  <si>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</si>
  <si>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</si>
  <si>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</si>
  <si>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</si>
  <si>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</si>
  <si>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</si>
  <si>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</si>
  <si>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</si>
  <si>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</si>
  <si>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</si>
  <si>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</si>
  <si>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</si>
  <si>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</si>
  <si>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</si>
  <si>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</si>
  <si>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</si>
  <si>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</si>
  <si>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</si>
  <si>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</si>
  <si>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</si>
  <si>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</si>
  <si>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</si>
  <si>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</si>
  <si>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</si>
  <si>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</si>
  <si>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</si>
  <si>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</si>
  <si>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</si>
  <si>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</si>
  <si>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</si>
  <si>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</si>
  <si>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</si>
  <si>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</si>
  <si>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</si>
  <si>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</si>
  <si>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</si>
  <si>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</si>
  <si>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</si>
  <si>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</si>
  <si>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</si>
  <si>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</si>
  <si>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</si>
  <si>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</si>
  <si>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</si>
  <si>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</si>
  <si>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</si>
  <si>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</si>
  <si>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</si>
  <si>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</si>
  <si>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</si>
  <si>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</si>
  <si>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</si>
  <si>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</si>
  <si>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</si>
  <si>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</si>
  <si>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</si>
  <si>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</si>
  <si>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</si>
  <si>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</si>
  <si>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</si>
  <si>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</si>
  <si>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</si>
  <si>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</si>
  <si>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</si>
  <si>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</si>
  <si>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</si>
  <si>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</si>
  <si>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</si>
  <si>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</si>
  <si>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</si>
  <si>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</si>
  <si>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</si>
  <si>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</si>
  <si>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</si>
  <si>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</si>
  <si>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</si>
  <si>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</si>
  <si>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</si>
  <si>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</si>
  <si>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</si>
  <si>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</si>
  <si>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</si>
  <si>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</si>
  <si>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</si>
  <si>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</si>
  <si>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</si>
  <si>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</si>
  <si>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</si>
  <si>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</si>
  <si>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</si>
  <si>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</si>
  <si>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</si>
  <si>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</si>
  <si>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</si>
  <si>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</si>
  <si>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</si>
  <si>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</si>
  <si>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</si>
  <si>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</si>
  <si>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</si>
  <si>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</si>
  <si>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</si>
  <si>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</si>
  <si>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</si>
  <si>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</si>
  <si>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</si>
  <si>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</si>
  <si>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</si>
  <si>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</si>
  <si>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</si>
  <si>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</si>
  <si>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</si>
  <si>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</si>
  <si>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</si>
  <si>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</si>
  <si>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</si>
  <si>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</si>
  <si>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</si>
  <si>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</si>
  <si>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</si>
  <si>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</si>
  <si>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</si>
  <si>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</si>
  <si>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</si>
  <si>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</si>
  <si>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</si>
  <si>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</si>
  <si>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</si>
  <si>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</si>
  <si>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</si>
  <si>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</si>
  <si>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</si>
  <si>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</si>
  <si>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</si>
  <si>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</si>
  <si>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</si>
  <si>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</si>
  <si>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</si>
  <si>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</si>
  <si>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</si>
  <si>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</si>
  <si>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</si>
  <si>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</si>
  <si>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</si>
  <si>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</si>
  <si>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</si>
  <si>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</si>
  <si>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</si>
  <si>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</si>
  <si>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</si>
  <si>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</si>
  <si>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</si>
  <si>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</si>
  <si>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</si>
  <si>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</si>
  <si>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</si>
  <si>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</si>
  <si>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</si>
  <si>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</si>
  <si>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</si>
  <si>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</si>
  <si>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</si>
  <si>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</si>
  <si>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</si>
  <si>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</si>
  <si>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</si>
  <si>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</si>
  <si>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</si>
  <si>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</si>
  <si>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</si>
  <si>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</si>
  <si>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</si>
  <si>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</si>
  <si>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</si>
  <si>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</si>
  <si>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</si>
  <si>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</si>
  <si>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</si>
  <si>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</si>
  <si>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</si>
  <si>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</si>
  <si>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</si>
  <si>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</si>
  <si>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</si>
  <si>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</si>
  <si>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</si>
  <si>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</si>
  <si>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</si>
  <si>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</si>
  <si>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</si>
  <si>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</si>
  <si>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</si>
  <si>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</si>
  <si>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</si>
  <si>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</si>
  <si>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</si>
  <si>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</si>
  <si>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</si>
  <si>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</si>
  <si>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</si>
  <si>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</si>
  <si>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</si>
  <si>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</si>
  <si>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</si>
  <si>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</si>
  <si>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</si>
  <si>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</si>
  <si>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</si>
  <si>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</si>
  <si>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</si>
  <si>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</si>
  <si>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</si>
  <si>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</si>
  <si>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</si>
  <si>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</si>
  <si>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</si>
  <si>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</si>
  <si>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</si>
  <si>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</si>
  <si>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</si>
  <si>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</si>
  <si>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</si>
  <si>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</si>
  <si>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</si>
  <si>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</si>
  <si>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</si>
  <si>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</si>
  <si>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</si>
  <si>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</si>
  <si>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</si>
  <si>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</si>
  <si>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</si>
  <si>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</si>
  <si>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</si>
  <si>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</si>
  <si>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</si>
  <si>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</si>
  <si>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</si>
  <si>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</si>
  <si>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</si>
  <si>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</si>
  <si>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</si>
  <si>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</si>
  <si>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</si>
  <si>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</si>
  <si>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</si>
  <si>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</si>
  <si>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</si>
  <si>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</si>
  <si>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</si>
  <si>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</si>
  <si>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</si>
  <si>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</si>
  <si>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</si>
  <si>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</si>
  <si>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</si>
  <si>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</si>
  <si>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</si>
  <si>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</si>
  <si>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</si>
  <si>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</si>
  <si>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</si>
  <si>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</si>
  <si>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</si>
  <si>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</si>
  <si>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</si>
  <si>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</si>
  <si>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</si>
  <si>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</si>
  <si>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</si>
  <si>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</si>
  <si>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</si>
  <si>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</si>
  <si>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</si>
  <si>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</si>
  <si>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</si>
  <si>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</si>
  <si>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</si>
  <si>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</si>
  <si>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</si>
  <si>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</si>
  <si>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</si>
  <si>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</si>
  <si>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</si>
  <si>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</si>
  <si>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</si>
  <si>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</si>
  <si>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</si>
  <si>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</si>
  <si>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</si>
  <si>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</si>
  <si>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</si>
  <si>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</si>
  <si>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</si>
  <si>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</si>
  <si>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</si>
  <si>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</si>
  <si>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</si>
  <si>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</si>
  <si>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</si>
  <si>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</si>
  <si>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</si>
  <si>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</si>
  <si>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</si>
  <si>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</si>
  <si>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</si>
  <si>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</si>
  <si>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</si>
  <si>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</si>
  <si>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</si>
  <si>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</si>
  <si>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</si>
  <si>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</si>
  <si>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</si>
  <si>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</si>
  <si>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</si>
  <si>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</si>
  <si>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</si>
  <si>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</si>
  <si>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</si>
  <si>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</si>
  <si>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</si>
  <si>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</si>
  <si>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</si>
  <si>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</si>
  <si>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</si>
  <si>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</si>
  <si>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</si>
  <si>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</si>
  <si>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</si>
  <si>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</si>
  <si>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</si>
  <si>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</si>
  <si>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</si>
  <si>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</si>
  <si>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</si>
  <si>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</si>
  <si>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</si>
  <si>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</si>
  <si>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</si>
  <si>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</si>
  <si>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</si>
  <si>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</si>
  <si>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</si>
  <si>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</si>
  <si>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</si>
  <si>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</si>
  <si>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</si>
  <si>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</si>
  <si>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</si>
  <si>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</si>
  <si>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</si>
  <si>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</si>
  <si>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</si>
  <si>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</si>
  <si>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</si>
  <si>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</si>
  <si>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</si>
  <si>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</si>
  <si>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</si>
  <si>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</si>
  <si>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</si>
  <si>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</si>
  <si>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</si>
  <si>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</si>
  <si>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</si>
  <si>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</si>
  <si>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</si>
  <si>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</si>
  <si>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</si>
  <si>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</si>
  <si>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</si>
  <si>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</si>
  <si>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</si>
  <si>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</si>
  <si>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</si>
  <si>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</si>
  <si>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</si>
  <si>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</si>
  <si>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</si>
  <si>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</si>
  <si>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</si>
  <si>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</si>
  <si>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</si>
  <si>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</si>
  <si>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</si>
  <si>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</si>
  <si>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</si>
  <si>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</si>
  <si>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</si>
  <si>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</si>
  <si>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</si>
  <si>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</si>
  <si>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</si>
  <si>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</si>
  <si>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</si>
  <si>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</si>
  <si>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</si>
  <si>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</si>
  <si>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</si>
  <si>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</si>
  <si>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</si>
  <si>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</si>
  <si>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</si>
  <si>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</si>
  <si>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</si>
  <si>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</si>
  <si>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</si>
  <si>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</si>
  <si>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</si>
  <si>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</si>
  <si>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</si>
  <si>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</si>
  <si>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</si>
  <si>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</si>
  <si>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</si>
  <si>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</si>
  <si>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</si>
  <si>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</si>
  <si>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</si>
  <si>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</si>
  <si>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</si>
  <si>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</si>
  <si>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</si>
  <si>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</si>
  <si>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</si>
  <si>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</si>
  <si>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</si>
  <si>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</si>
  <si>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</si>
  <si>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</si>
  <si>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</si>
  <si>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</si>
  <si>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</si>
  <si>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</si>
  <si>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</si>
  <si>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</si>
  <si>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</si>
  <si>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</si>
  <si>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</si>
  <si>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</si>
  <si>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</si>
  <si>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</si>
  <si>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</si>
  <si>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</si>
  <si>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</si>
  <si>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</si>
  <si>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</si>
  <si>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</si>
  <si>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</si>
  <si>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</si>
  <si>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</si>
  <si>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</si>
  <si>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</si>
  <si>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</si>
  <si>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</si>
  <si>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</si>
  <si>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</si>
  <si>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</si>
  <si>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</si>
  <si>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</si>
  <si>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</si>
  <si>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</si>
  <si>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</si>
  <si>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</si>
  <si>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</si>
  <si>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</si>
  <si>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</si>
  <si>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</si>
  <si>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</si>
  <si>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</si>
  <si>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</si>
  <si>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</si>
  <si>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</si>
  <si>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</si>
  <si>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</si>
  <si>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</si>
  <si>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</si>
  <si>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</si>
  <si>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</si>
  <si>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</si>
  <si>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</si>
  <si>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</si>
  <si>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</si>
  <si>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</si>
  <si>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</si>
  <si>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</si>
  <si>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</si>
  <si>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</si>
  <si>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</si>
  <si>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</si>
  <si>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</si>
  <si>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</si>
  <si>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</si>
  <si>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</si>
  <si>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</si>
  <si>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</si>
  <si>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</si>
  <si>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</si>
  <si>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</si>
  <si>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</si>
  <si>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</si>
  <si>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</si>
  <si>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</si>
  <si>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</si>
  <si>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</si>
  <si>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</si>
  <si>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</si>
  <si>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</si>
  <si>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</si>
  <si>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</si>
  <si>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</si>
  <si>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</si>
  <si>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</si>
  <si>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</si>
  <si>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</si>
  <si>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</si>
  <si>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</si>
  <si>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</si>
  <si>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</si>
  <si>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</si>
  <si>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</si>
  <si>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</si>
  <si>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</si>
  <si>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</si>
  <si>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</si>
  <si>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</si>
  <si>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</si>
  <si>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</si>
  <si>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</si>
  <si>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</si>
  <si>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</si>
  <si>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</si>
  <si>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</si>
  <si>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</si>
  <si>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</si>
  <si>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</si>
  <si>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</si>
  <si>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</si>
  <si>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</si>
  <si>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</si>
  <si>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</si>
  <si>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</si>
  <si>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</si>
  <si>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</si>
  <si>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</si>
  <si>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</si>
  <si>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</si>
  <si>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</si>
  <si>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</si>
  <si>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</si>
  <si>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</si>
  <si>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</si>
  <si>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</si>
  <si>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</si>
  <si>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</si>
  <si>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</si>
  <si>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</si>
  <si>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</si>
  <si>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</si>
  <si>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</si>
  <si>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</si>
  <si>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</si>
  <si>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</si>
  <si>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</si>
  <si>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</si>
  <si>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</si>
  <si>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</si>
  <si>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</si>
  <si>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</si>
  <si>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</si>
  <si>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</si>
  <si>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</si>
  <si>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</si>
  <si>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</si>
  <si>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</si>
  <si>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</si>
  <si>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</si>
  <si>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</si>
  <si>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</si>
  <si>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</si>
  <si>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</si>
  <si>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</si>
  <si>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</si>
  <si>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</si>
  <si>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</si>
  <si>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</si>
  <si>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</si>
  <si>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</si>
  <si>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</si>
  <si>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</si>
  <si>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</si>
  <si>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</si>
  <si>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</si>
  <si>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</si>
  <si>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</si>
  <si>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</si>
  <si>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</si>
  <si>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</si>
  <si>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</si>
  <si>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</si>
  <si>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</si>
  <si>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</si>
  <si>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</si>
  <si>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</si>
  <si>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</si>
  <si>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</si>
  <si>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</si>
  <si>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</si>
  <si>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</si>
  <si>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</si>
  <si>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</si>
  <si>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</si>
  <si>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</si>
  <si>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</si>
  <si>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</si>
  <si>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</si>
  <si>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</si>
  <si>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</si>
  <si>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</si>
  <si>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</si>
  <si>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</si>
  <si>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</si>
  <si>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</si>
  <si>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</si>
  <si>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</si>
  <si>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</si>
  <si>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</si>
  <si>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</si>
  <si>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</si>
  <si>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</si>
  <si>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</si>
  <si>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</si>
  <si>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</si>
  <si>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</si>
  <si>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</si>
  <si>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</si>
  <si>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</si>
  <si>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</si>
  <si>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</si>
  <si>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</si>
  <si>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</si>
  <si>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</si>
  <si>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</si>
  <si>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</si>
  <si>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</si>
  <si>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</si>
  <si>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</si>
  <si>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</si>
  <si>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</si>
  <si>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</si>
  <si>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</si>
  <si>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</si>
  <si>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</si>
  <si>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</si>
  <si>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</si>
  <si>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</si>
  <si>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</si>
  <si>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</si>
  <si>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</si>
  <si>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</si>
  <si>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</si>
  <si>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</si>
  <si>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</si>
  <si>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</si>
  <si>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</si>
  <si>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</si>
  <si>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</si>
  <si>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</si>
  <si>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</si>
  <si>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</si>
  <si>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</si>
  <si>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</si>
  <si>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</si>
  <si>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</si>
  <si>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</si>
  <si>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</si>
  <si>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</si>
  <si>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</si>
  <si>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</si>
  <si>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</si>
  <si>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</si>
  <si>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</si>
  <si>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</si>
  <si>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</si>
  <si>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</si>
  <si>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</si>
  <si>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</si>
  <si>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</si>
  <si>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</si>
  <si>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</si>
  <si>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</si>
  <si>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</si>
  <si>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</si>
  <si>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</si>
  <si>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</si>
  <si>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</si>
  <si>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</si>
  <si>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</si>
  <si>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</si>
  <si>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</si>
  <si>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</si>
  <si>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</si>
  <si>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</si>
  <si>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</si>
  <si>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</si>
  <si>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</si>
  <si>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</si>
  <si>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</si>
  <si>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</si>
  <si>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</si>
  <si>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</si>
  <si>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</si>
  <si>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</si>
  <si>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</si>
  <si>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</si>
  <si>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</si>
  <si>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</si>
  <si>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</si>
  <si>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</si>
  <si>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</si>
  <si>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</si>
  <si>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</si>
  <si>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</si>
  <si>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</si>
  <si>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</si>
  <si>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</si>
  <si>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</si>
  <si>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</si>
  <si>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</si>
  <si>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</si>
  <si>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</si>
  <si>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</si>
  <si>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</si>
  <si>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</si>
  <si>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</si>
  <si>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</si>
  <si>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</si>
  <si>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</si>
  <si>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</si>
  <si>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</si>
  <si>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</si>
  <si>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</si>
  <si>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</si>
  <si>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</si>
  <si>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</si>
  <si>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</si>
  <si>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</si>
  <si>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</si>
  <si>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</si>
  <si>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</si>
  <si>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</si>
  <si>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</si>
  <si>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</si>
  <si>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</si>
  <si>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</si>
  <si>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</si>
  <si>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</si>
  <si>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</si>
  <si>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</si>
  <si>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</si>
  <si>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</si>
  <si>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</si>
  <si>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</si>
  <si>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</si>
  <si>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</si>
  <si>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</si>
  <si>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</si>
  <si>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</si>
  <si>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</si>
  <si>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</si>
  <si>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</si>
  <si>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</si>
  <si>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</si>
  <si>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</si>
  <si>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</si>
  <si>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</si>
  <si>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</si>
  <si>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</si>
  <si>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</si>
  <si>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</si>
  <si>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</si>
  <si>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</si>
  <si>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</si>
  <si>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</si>
  <si>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</si>
  <si>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</si>
  <si>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</si>
  <si>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</si>
  <si>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</si>
  <si>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</si>
  <si>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</si>
  <si>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</si>
  <si>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</si>
  <si>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</si>
  <si>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</si>
  <si>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</si>
  <si>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</si>
  <si>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</si>
  <si>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</si>
  <si>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</si>
  <si>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</si>
  <si>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</si>
  <si>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</si>
  <si>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</si>
  <si>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</si>
  <si>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</si>
  <si>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</si>
  <si>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</si>
  <si>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</si>
  <si>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</si>
  <si>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</si>
  <si>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</si>
  <si>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</si>
  <si>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</si>
  <si>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</si>
  <si>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</si>
  <si>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</si>
  <si>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</si>
  <si>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</si>
  <si>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</si>
  <si>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</si>
  <si>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</si>
  <si>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</si>
  <si>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</si>
  <si>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</si>
  <si>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</si>
  <si>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</si>
  <si>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</si>
  <si>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</si>
  <si>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</si>
  <si>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</si>
  <si>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</si>
  <si>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</si>
  <si>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</si>
  <si>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</si>
  <si>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</si>
  <si>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</si>
  <si>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</si>
  <si>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</si>
  <si>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</si>
  <si>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</si>
  <si>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</si>
  <si>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</si>
  <si>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</si>
  <si>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</si>
  <si>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</si>
  <si>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</si>
  <si>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</si>
  <si>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</si>
  <si>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</si>
  <si>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</si>
  <si>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</si>
  <si>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</si>
  <si>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</si>
  <si>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</si>
  <si>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</si>
  <si>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</si>
  <si>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</si>
  <si>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</si>
  <si>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</si>
  <si>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</si>
  <si>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</si>
  <si>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</si>
  <si>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</si>
  <si>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</si>
  <si>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</si>
  <si>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</si>
  <si>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</si>
  <si>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</si>
  <si>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</si>
  <si>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</si>
  <si>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</si>
  <si>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</si>
  <si>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</si>
  <si>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</si>
  <si>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</si>
  <si>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</si>
  <si>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</si>
  <si>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</si>
  <si>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</si>
  <si>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</si>
  <si>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</si>
  <si>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</si>
  <si>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</si>
  <si>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</si>
  <si>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</si>
  <si>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</si>
  <si>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</si>
  <si>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</si>
  <si>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</si>
  <si>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</si>
  <si>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</si>
  <si>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</si>
  <si>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</si>
  <si>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</si>
  <si>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</si>
  <si>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</si>
  <si>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</si>
  <si>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</si>
  <si>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</si>
  <si>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</si>
  <si>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</si>
  <si>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</si>
  <si>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</si>
  <si>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</si>
  <si>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</si>
  <si>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</si>
  <si>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</si>
  <si>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</si>
  <si>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</si>
  <si>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</si>
  <si>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</si>
  <si>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</si>
  <si>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</si>
  <si>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</si>
  <si>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</si>
  <si>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</si>
  <si>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</si>
  <si>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</si>
  <si>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</si>
  <si>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</si>
  <si>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</si>
  <si>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</si>
  <si>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</si>
  <si>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</si>
  <si>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</si>
  <si>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</si>
  <si>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</si>
  <si>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</si>
  <si>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</si>
  <si>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</si>
  <si>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</si>
  <si>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</si>
  <si>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</si>
  <si>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</si>
  <si>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</si>
  <si>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</si>
  <si>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</si>
  <si>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</si>
  <si>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</si>
  <si>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</si>
  <si>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</si>
  <si>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</si>
  <si>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</si>
  <si>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</si>
  <si>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</si>
  <si>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</si>
  <si>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</si>
  <si>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</si>
  <si>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</si>
  <si>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</si>
  <si>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</si>
  <si>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</si>
  <si>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</si>
  <si>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</si>
  <si>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</si>
  <si>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</si>
  <si>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</si>
  <si>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</si>
  <si>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</si>
  <si>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</si>
  <si>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</si>
  <si>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</si>
  <si>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</si>
  <si>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</si>
  <si>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</si>
  <si>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</si>
  <si>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</si>
  <si>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</si>
  <si>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</si>
  <si>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</si>
  <si>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</si>
  <si>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</si>
  <si>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</si>
  <si>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</si>
  <si>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</si>
  <si>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</si>
  <si>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</si>
  <si>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</si>
  <si>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</si>
  <si>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</si>
  <si>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</si>
  <si>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</si>
  <si>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</si>
  <si>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</si>
  <si>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</si>
  <si>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</si>
  <si>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</si>
  <si>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</si>
  <si>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</si>
  <si>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</si>
  <si>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</si>
  <si>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</si>
  <si>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</si>
  <si>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</si>
  <si>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</si>
  <si>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</si>
  <si>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</si>
  <si>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</si>
  <si>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</si>
  <si>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</si>
  <si>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</si>
  <si>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</si>
  <si>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</si>
  <si>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</si>
  <si>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</si>
  <si>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</si>
  <si>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</si>
  <si>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</si>
  <si>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</si>
  <si>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</si>
  <si>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</si>
  <si>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</si>
  <si>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</si>
  <si>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</si>
  <si>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</si>
  <si>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</si>
  <si>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</si>
  <si>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</si>
  <si>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</si>
  <si>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</si>
  <si>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</si>
  <si>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</si>
  <si>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</si>
  <si>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</si>
  <si>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</si>
  <si>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</si>
  <si>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</si>
  <si>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</si>
  <si>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</si>
  <si>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</si>
  <si>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</si>
  <si>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</si>
  <si>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</si>
  <si>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</si>
  <si>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</si>
  <si>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</si>
  <si>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</si>
  <si>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</si>
  <si>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</si>
  <si>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</si>
  <si>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</si>
  <si>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</si>
  <si>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</si>
  <si>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</si>
  <si>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</si>
  <si>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</si>
  <si>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</si>
  <si>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</si>
  <si>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</si>
  <si>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</si>
  <si>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</si>
  <si>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</si>
  <si>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</si>
  <si>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</si>
  <si>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</si>
  <si>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</si>
  <si>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</si>
  <si>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</si>
  <si>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</si>
  <si>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</si>
  <si>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</si>
  <si>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</si>
  <si>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</si>
  <si>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</si>
  <si>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</si>
  <si>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</si>
  <si>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</si>
  <si>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</si>
  <si>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</si>
  <si>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</si>
  <si>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</si>
  <si>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</si>
  <si>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</si>
  <si>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</si>
  <si>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</si>
  <si>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</si>
  <si>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</si>
  <si>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</si>
  <si>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</si>
  <si>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</si>
  <si>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</si>
  <si>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</si>
  <si>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</si>
  <si>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</si>
  <si>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</si>
  <si>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</si>
  <si>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</si>
  <si>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</si>
  <si>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</si>
  <si>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</si>
  <si>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</si>
  <si>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</si>
  <si>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</si>
  <si>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</si>
  <si>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</si>
  <si>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</si>
  <si>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</si>
  <si>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</si>
  <si>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</si>
  <si>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</si>
  <si>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</si>
  <si>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</si>
  <si>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</si>
  <si>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</si>
  <si>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</si>
  <si>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</si>
  <si>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</si>
  <si>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</si>
  <si>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</si>
  <si>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</si>
  <si>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</si>
  <si>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</si>
  <si>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</si>
  <si>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</si>
  <si>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</si>
  <si>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</si>
  <si>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</si>
  <si>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</si>
  <si>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</si>
  <si>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</si>
  <si>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</si>
  <si>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</si>
  <si>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</si>
  <si>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</si>
  <si>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</si>
  <si>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</si>
  <si>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</si>
  <si>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</si>
  <si>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</si>
  <si>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</si>
  <si>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</si>
  <si>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</si>
  <si>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</si>
  <si>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</si>
  <si>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</si>
  <si>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</si>
  <si>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</si>
  <si>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</si>
  <si>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</si>
  <si>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</si>
  <si>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</si>
  <si>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</si>
  <si>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</si>
  <si>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</si>
  <si>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</si>
  <si>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</si>
  <si>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</si>
  <si>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</si>
  <si>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</si>
  <si>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</si>
  <si>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</si>
  <si>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</si>
  <si>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</si>
  <si>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</si>
  <si>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</si>
  <si>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</si>
  <si>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</si>
  <si>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</si>
  <si>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</si>
  <si>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</si>
  <si>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</si>
  <si>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</si>
  <si>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</si>
  <si>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</si>
  <si>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</si>
  <si>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</si>
  <si>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</si>
  <si>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</si>
  <si>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</si>
  <si>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</si>
  <si>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</si>
  <si>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</si>
  <si>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</si>
  <si>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</si>
  <si>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</si>
  <si>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</si>
  <si>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</si>
  <si>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</si>
  <si>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</si>
  <si>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</si>
  <si>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</si>
  <si>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</si>
  <si>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</si>
  <si>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</si>
  <si>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</si>
  <si>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</si>
  <si>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</si>
  <si>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</si>
  <si>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</si>
  <si>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</si>
  <si>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</si>
  <si>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</si>
  <si>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</si>
  <si>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</si>
  <si>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</si>
  <si>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</si>
  <si>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</si>
  <si>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</si>
  <si>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</si>
  <si>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</si>
  <si>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</si>
  <si>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</si>
  <si>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</si>
  <si>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</si>
  <si>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</si>
  <si>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</si>
  <si>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</si>
  <si>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</si>
  <si>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</si>
  <si>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</si>
  <si>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</si>
  <si>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</si>
  <si>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</si>
  <si>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</si>
  <si>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</si>
  <si>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</si>
  <si>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</si>
  <si>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</si>
  <si>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</si>
  <si>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</si>
  <si>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</si>
  <si>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</si>
  <si>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</si>
  <si>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</si>
  <si>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</si>
  <si>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</si>
  <si>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</si>
  <si>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</si>
  <si>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</si>
  <si>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</si>
  <si>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</si>
  <si>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</si>
  <si>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</si>
  <si>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</si>
  <si>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</si>
  <si>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</si>
  <si>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</si>
  <si>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</si>
  <si>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</si>
  <si>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</si>
  <si>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</si>
  <si>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</si>
  <si>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</si>
  <si>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</si>
  <si>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</si>
  <si>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</si>
  <si>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</si>
  <si>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</si>
  <si>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</si>
  <si>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</si>
  <si>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</si>
  <si>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</si>
  <si>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</si>
  <si>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</si>
  <si>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</si>
  <si>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</si>
  <si>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</si>
  <si>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</si>
  <si>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</si>
  <si>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</si>
  <si>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</si>
  <si>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</si>
  <si>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</si>
  <si>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</si>
  <si>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</si>
  <si>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</si>
  <si>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</si>
  <si>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</si>
  <si>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</si>
  <si>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</si>
  <si>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</si>
  <si>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</si>
  <si>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</si>
  <si>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</si>
  <si>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</si>
  <si>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</si>
  <si>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</si>
  <si>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</si>
  <si>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</si>
  <si>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</si>
  <si>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</si>
  <si>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</si>
  <si>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</si>
  <si>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</si>
  <si>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</si>
  <si>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</si>
  <si>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</si>
  <si>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</si>
  <si>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</si>
  <si>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</si>
  <si>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</si>
  <si>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</si>
  <si>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</si>
  <si>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</si>
  <si>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</si>
  <si>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</si>
  <si>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</si>
  <si>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</si>
  <si>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</si>
  <si>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</si>
  <si>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</si>
  <si>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</si>
  <si>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</si>
  <si>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</si>
  <si>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</si>
  <si>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</si>
  <si>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</si>
  <si>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</si>
  <si>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</si>
  <si>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</si>
  <si>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</si>
  <si>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</si>
  <si>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</si>
  <si>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</si>
  <si>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</si>
  <si>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</si>
  <si>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</si>
  <si>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</si>
  <si>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</si>
  <si>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</si>
  <si>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</si>
  <si>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</si>
  <si>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</si>
  <si>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</si>
  <si>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</si>
  <si>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</si>
  <si>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</si>
  <si>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</si>
  <si>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</si>
  <si>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</si>
  <si>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</si>
  <si>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</si>
  <si>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</si>
  <si>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</si>
  <si>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</si>
  <si>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</si>
  <si>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</si>
  <si>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</si>
  <si>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</si>
  <si>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</si>
  <si>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</si>
  <si>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</si>
  <si>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</si>
  <si>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</si>
  <si>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</si>
  <si>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</si>
  <si>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</si>
  <si>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</si>
  <si>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</si>
  <si>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</si>
  <si>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</si>
  <si>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</si>
  <si>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</si>
  <si>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</si>
  <si>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</si>
  <si>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</si>
  <si>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</si>
  <si>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</si>
  <si>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</si>
  <si>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</si>
  <si>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</si>
  <si>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</si>
  <si>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</si>
  <si>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</si>
  <si>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</si>
  <si>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</si>
  <si>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</si>
  <si>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</si>
  <si>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</si>
  <si>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</si>
  <si>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</si>
  <si>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</si>
  <si>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</si>
  <si>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</si>
  <si>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</si>
  <si>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</si>
  <si>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</si>
  <si>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</si>
  <si>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</si>
  <si>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</si>
  <si>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</si>
  <si>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</si>
  <si>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</si>
  <si>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</si>
  <si>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</si>
  <si>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</si>
  <si>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</si>
  <si>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</si>
  <si>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</si>
  <si>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</si>
  <si>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</si>
  <si>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</si>
  <si>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</si>
  <si>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</si>
  <si>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</si>
  <si>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</si>
  <si>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</si>
  <si>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</si>
  <si>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</si>
  <si>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</si>
  <si>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</si>
  <si>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</si>
  <si>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</si>
  <si>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</si>
  <si>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</si>
  <si>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</si>
  <si>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</si>
  <si>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</si>
  <si>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</si>
  <si>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</si>
  <si>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</si>
  <si>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</si>
  <si>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</si>
  <si>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</si>
  <si>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</si>
  <si>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</si>
  <si>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</si>
  <si>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</si>
  <si>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</si>
  <si>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</si>
  <si>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</si>
  <si>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</si>
  <si>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</si>
  <si>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</si>
  <si>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</si>
  <si>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</si>
  <si>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</si>
  <si>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</si>
  <si>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</si>
  <si>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</si>
  <si>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</si>
  <si>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</si>
  <si>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</si>
  <si>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</si>
  <si>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</si>
  <si>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</si>
  <si>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</si>
  <si>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</si>
  <si>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</si>
  <si>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</si>
  <si>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</si>
  <si>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</si>
  <si>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</si>
  <si>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</si>
  <si>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</si>
  <si>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</si>
  <si>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</si>
  <si>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</si>
  <si>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</si>
  <si>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</si>
  <si>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</si>
  <si>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</si>
  <si>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</si>
  <si>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</si>
  <si>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</si>
  <si>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</si>
  <si>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</si>
  <si>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</si>
  <si>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</si>
  <si>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</si>
  <si>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</si>
  <si>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</si>
  <si>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</si>
  <si>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</si>
  <si>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</si>
  <si>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</si>
  <si>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</si>
  <si>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</si>
  <si>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</si>
  <si>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</si>
  <si>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</si>
  <si>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</si>
  <si>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</si>
  <si>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</si>
  <si>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</si>
  <si>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</si>
  <si>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</si>
  <si>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</si>
  <si>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</si>
  <si>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</si>
  <si>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</si>
  <si>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</si>
  <si>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</si>
  <si>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</si>
  <si>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</si>
  <si>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</si>
  <si>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</si>
  <si>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</si>
  <si>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</si>
  <si>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</si>
  <si>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</si>
  <si>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</si>
  <si>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</si>
  <si>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</si>
  <si>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</si>
  <si>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</si>
  <si>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</si>
  <si>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</si>
  <si>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</si>
  <si>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</si>
  <si>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</si>
  <si>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</si>
  <si>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</si>
  <si>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</si>
  <si>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</si>
  <si>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</si>
  <si>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</si>
  <si>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</si>
  <si>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</si>
  <si>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</si>
  <si>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</si>
  <si>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</si>
  <si>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</si>
  <si>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</si>
  <si>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</si>
  <si>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</si>
  <si>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</si>
  <si>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</si>
  <si>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</si>
  <si>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</si>
  <si>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</si>
  <si>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</si>
  <si>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</si>
  <si>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</si>
  <si>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</si>
  <si>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</si>
  <si>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</si>
  <si>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</si>
  <si>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</si>
  <si>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</si>
  <si>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</si>
  <si>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</si>
  <si>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</si>
  <si>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</si>
  <si>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</si>
  <si>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</si>
  <si>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</si>
  <si>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</si>
  <si>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</si>
  <si>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</si>
  <si>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</si>
  <si>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</si>
  <si>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</si>
  <si>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</si>
  <si>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</si>
  <si>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</si>
  <si>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</si>
  <si>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</si>
  <si>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</si>
  <si>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</si>
  <si>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</si>
  <si>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</si>
  <si>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</si>
  <si>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</si>
  <si>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</si>
  <si>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</si>
  <si>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</si>
  <si>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</si>
  <si>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</si>
  <si>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</si>
  <si>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</si>
  <si>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</si>
  <si>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</si>
  <si>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</si>
  <si>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</si>
  <si>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</si>
  <si>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</si>
  <si>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</si>
  <si>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</si>
  <si>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</si>
  <si>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</si>
  <si>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</si>
  <si>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</si>
  <si>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</si>
  <si>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</si>
  <si>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</si>
  <si>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</si>
  <si>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</si>
  <si>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</si>
  <si>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</si>
  <si>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</si>
  <si>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</si>
  <si>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</si>
  <si>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</si>
  <si>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</si>
  <si>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</si>
  <si>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</si>
  <si>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</si>
  <si>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</si>
  <si>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</si>
  <si>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</si>
  <si>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</si>
  <si>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</si>
  <si>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</si>
  <si>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</si>
  <si>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</si>
  <si>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</si>
  <si>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</si>
  <si>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</si>
  <si>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</si>
  <si>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</si>
  <si>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</si>
  <si>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</si>
  <si>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</si>
  <si>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</si>
  <si>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</si>
  <si>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</si>
  <si>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</si>
  <si>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</si>
  <si>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</si>
  <si>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</si>
  <si>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</si>
  <si>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</si>
  <si>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</si>
  <si>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</si>
  <si>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</si>
  <si>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</si>
  <si>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</si>
  <si>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</si>
  <si>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</si>
  <si>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</si>
  <si>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</si>
  <si>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</si>
  <si>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</si>
  <si>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</si>
  <si>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</si>
  <si>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</si>
  <si>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</si>
  <si>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</si>
  <si>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</si>
  <si>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</si>
  <si>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</si>
  <si>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</si>
  <si>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</si>
  <si>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</si>
  <si>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</si>
  <si>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</si>
  <si>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</si>
  <si>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</si>
  <si>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</si>
  <si>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</si>
  <si>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</si>
  <si>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</si>
  <si>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</si>
  <si>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</si>
  <si>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</si>
  <si>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</si>
  <si>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</si>
  <si>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</si>
  <si>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</si>
  <si>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</si>
  <si>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</si>
  <si>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</si>
  <si>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</si>
  <si>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</si>
  <si>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</si>
  <si>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</si>
  <si>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</si>
  <si>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</si>
  <si>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</si>
  <si>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</si>
  <si>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</si>
  <si>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</si>
  <si>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</si>
  <si>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</si>
  <si>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</si>
  <si>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</si>
  <si>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</si>
  <si>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</si>
  <si>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</si>
  <si>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</si>
  <si>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</si>
  <si>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</si>
  <si>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</si>
  <si>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</si>
  <si>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</si>
  <si>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</si>
  <si>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</si>
  <si>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</si>
  <si>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</si>
  <si>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</si>
  <si>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</si>
  <si>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</si>
  <si>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</si>
  <si>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</si>
  <si>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</si>
  <si>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</si>
  <si>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</si>
  <si>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</si>
  <si>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</si>
  <si>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</si>
  <si>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</si>
  <si>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</si>
  <si>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</si>
  <si>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</si>
  <si>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</si>
  <si>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</si>
  <si>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</si>
  <si>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</si>
  <si>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</si>
  <si>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</si>
  <si>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</si>
  <si>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</si>
  <si>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</si>
  <si>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</si>
  <si>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</si>
  <si>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</si>
  <si>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</si>
  <si>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</si>
  <si>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</si>
  <si>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</si>
  <si>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</si>
  <si>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</si>
  <si>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</si>
  <si>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</si>
  <si>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</si>
  <si>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</si>
  <si>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</si>
  <si>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</si>
  <si>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</si>
  <si>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</si>
  <si>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</si>
  <si>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</si>
  <si>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</si>
  <si>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</si>
  <si>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</si>
  <si>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</si>
  <si>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</si>
  <si>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</si>
  <si>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</si>
  <si>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</si>
  <si>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</si>
  <si>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</si>
  <si>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</si>
  <si>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</si>
  <si>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</si>
  <si>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</si>
  <si>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</si>
  <si>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</si>
  <si>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</si>
  <si>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</si>
  <si>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</si>
  <si>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</si>
  <si>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</si>
  <si>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</si>
  <si>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</si>
  <si>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</si>
  <si>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</si>
  <si>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</si>
  <si>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</si>
  <si>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</si>
  <si>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</si>
  <si>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</si>
  <si>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</si>
  <si>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</si>
  <si>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</si>
  <si>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</si>
  <si>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</si>
  <si>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</si>
  <si>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</si>
  <si>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</si>
  <si>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</si>
  <si>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</si>
  <si>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</si>
  <si>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</si>
  <si>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</si>
  <si>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</si>
  <si>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</si>
  <si>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</si>
  <si>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</si>
  <si>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</si>
  <si>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</si>
  <si>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</si>
  <si>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</si>
  <si>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</si>
  <si>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</si>
  <si>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</si>
  <si>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</si>
  <si>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</si>
  <si>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</si>
  <si>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</si>
  <si>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</si>
  <si>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</si>
  <si>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</si>
  <si>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</si>
  <si>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</si>
  <si>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</si>
  <si>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</si>
  <si>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</si>
  <si>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</si>
  <si>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</si>
  <si>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</si>
  <si>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</si>
  <si>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</si>
  <si>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</si>
  <si>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</si>
  <si>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</si>
  <si>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</si>
  <si>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</si>
  <si>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</si>
  <si>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</si>
  <si>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</si>
  <si>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</si>
  <si>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</si>
  <si>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</si>
  <si>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</si>
  <si>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</si>
  <si>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</si>
  <si>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</si>
  <si>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</si>
  <si>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</si>
  <si>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</si>
  <si>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</si>
  <si>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</si>
  <si>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</si>
  <si>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</si>
  <si>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</si>
  <si>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</si>
  <si>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</si>
  <si>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</si>
  <si>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</si>
  <si>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</si>
  <si>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</si>
  <si>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</si>
  <si>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</si>
  <si>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</si>
  <si>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</si>
  <si>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</si>
  <si>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</si>
  <si>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</si>
  <si>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</si>
  <si>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</si>
  <si>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</si>
  <si>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</si>
  <si>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</si>
  <si>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</si>
  <si>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</si>
  <si>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</si>
  <si>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</si>
  <si>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</si>
  <si>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</si>
  <si>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</si>
  <si>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</si>
  <si>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</si>
  <si>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</si>
  <si>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</si>
  <si>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</si>
  <si>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</si>
  <si>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</si>
  <si>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</si>
  <si>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</si>
  <si>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</si>
  <si>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</si>
  <si>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</si>
  <si>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</si>
  <si>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</si>
  <si>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</si>
  <si>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</si>
  <si>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</si>
  <si>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</si>
  <si>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</si>
  <si>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</si>
  <si>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</si>
  <si>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</si>
  <si>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</si>
  <si>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</si>
  <si>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</si>
  <si>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</si>
  <si>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</si>
  <si>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</si>
  <si>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</si>
  <si>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</si>
  <si>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</si>
  <si>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</si>
  <si>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</si>
  <si>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</si>
  <si>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</si>
  <si>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</si>
  <si>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</si>
  <si>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</si>
  <si>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</si>
  <si>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</si>
  <si>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</si>
  <si>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</si>
  <si>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</si>
  <si>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</si>
  <si>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</si>
  <si>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</si>
  <si>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</si>
  <si>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</si>
  <si>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</si>
  <si>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</si>
  <si>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</si>
  <si>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</si>
  <si>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</si>
  <si>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</si>
  <si>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</si>
  <si>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</si>
  <si>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</si>
  <si>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</si>
  <si>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</si>
  <si>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</si>
  <si>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</si>
  <si>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</si>
  <si>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</si>
  <si>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</si>
  <si>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</si>
  <si>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</si>
  <si>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</si>
  <si>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</si>
  <si>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</si>
  <si>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</si>
  <si>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</si>
  <si>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</si>
  <si>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</si>
  <si>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</si>
  <si>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</si>
  <si>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</si>
  <si>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</si>
  <si>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</si>
  <si>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</si>
  <si>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</si>
  <si>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</si>
  <si>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</si>
  <si>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</si>
  <si>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</si>
  <si>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</si>
  <si>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</si>
  <si>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</si>
  <si>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</si>
  <si>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</si>
  <si>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</si>
  <si>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</si>
  <si>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</si>
  <si>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</si>
  <si>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</si>
  <si>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</si>
  <si>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</si>
  <si>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</si>
  <si>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</si>
  <si>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</si>
  <si>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</si>
  <si>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</si>
  <si>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</si>
  <si>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</si>
  <si>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</si>
  <si>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</si>
  <si>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</si>
  <si>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</si>
  <si>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</si>
  <si>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</si>
  <si>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</si>
  <si>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</si>
  <si>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</si>
  <si>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</si>
  <si>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</si>
  <si>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</si>
  <si>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</si>
  <si>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</si>
  <si>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</si>
  <si>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</si>
  <si>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</si>
  <si>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</si>
  <si>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</si>
  <si>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</si>
  <si>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</si>
  <si>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</si>
  <si>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</si>
  <si>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</si>
  <si>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</si>
  <si>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</si>
  <si>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</si>
  <si>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</si>
  <si>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</si>
  <si>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</si>
  <si>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</si>
  <si>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</si>
  <si>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</si>
  <si>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</si>
  <si>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</si>
  <si>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</si>
  <si>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</si>
  <si>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</si>
  <si>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</si>
  <si>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</si>
  <si>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</si>
  <si>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</si>
  <si>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</si>
  <si>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</si>
  <si>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</si>
  <si>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</si>
  <si>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</si>
  <si>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</si>
  <si>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</si>
  <si>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</si>
  <si>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</si>
  <si>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</si>
  <si>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</si>
  <si>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</si>
  <si>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</si>
  <si>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</si>
  <si>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</si>
  <si>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</si>
  <si>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</si>
  <si>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</si>
  <si>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</si>
  <si>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</si>
  <si>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</si>
  <si>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</si>
  <si>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</si>
  <si>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</si>
  <si>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</si>
  <si>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</si>
  <si>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</si>
  <si>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</si>
  <si>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</si>
  <si>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</si>
  <si>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</si>
  <si>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</si>
  <si>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</si>
  <si>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</si>
  <si>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</si>
  <si>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</si>
  <si>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</si>
  <si>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</si>
  <si>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</si>
  <si>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</si>
  <si>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</si>
  <si>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</si>
  <si>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</si>
  <si>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</si>
  <si>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</si>
  <si>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</si>
  <si>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</si>
  <si>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</si>
  <si>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</si>
  <si>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</si>
  <si>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</si>
  <si>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</si>
  <si>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</si>
  <si>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</si>
  <si>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</si>
  <si>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</si>
  <si>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</si>
  <si>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</si>
  <si>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</si>
  <si>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</si>
  <si>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</si>
  <si>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</si>
  <si>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</si>
  <si>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</si>
  <si>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</si>
  <si>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</si>
  <si>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</si>
  <si>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</si>
  <si>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</si>
  <si>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</si>
  <si>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</si>
  <si>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</si>
  <si>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</si>
  <si>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</si>
  <si>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</si>
  <si>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</si>
  <si>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</si>
  <si>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</si>
  <si>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</si>
  <si>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</si>
  <si>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</si>
  <si>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</si>
  <si>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</si>
  <si>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</si>
  <si>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</si>
  <si>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</si>
  <si>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</si>
  <si>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</si>
  <si>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</si>
  <si>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</si>
  <si>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</si>
  <si>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</si>
  <si>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</si>
  <si>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</si>
  <si>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</si>
  <si>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</si>
  <si>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</si>
  <si>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</si>
  <si>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</si>
  <si>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</si>
  <si>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</si>
  <si>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</si>
  <si>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</si>
  <si>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</si>
  <si>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</si>
  <si>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</si>
  <si>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</si>
  <si>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</si>
  <si>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</si>
  <si>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</si>
  <si>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</si>
  <si>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</si>
  <si>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</si>
  <si>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</si>
  <si>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</si>
  <si>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</si>
  <si>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</si>
  <si>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</si>
  <si>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</si>
  <si>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</si>
  <si>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</si>
  <si>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</si>
  <si>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</si>
  <si>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</si>
  <si>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</si>
  <si>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</si>
  <si>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</si>
  <si>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</si>
  <si>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</si>
  <si>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</si>
  <si>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</si>
  <si>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</si>
  <si>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</si>
  <si>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</si>
  <si>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</si>
  <si>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</si>
  <si>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</si>
  <si>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</si>
  <si>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</si>
  <si>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</si>
  <si>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</si>
  <si>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</si>
  <si>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</si>
  <si>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</si>
  <si>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</si>
  <si>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</si>
  <si>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</si>
  <si>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</si>
  <si>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</si>
  <si>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</si>
  <si>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</si>
  <si>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</si>
  <si>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</si>
  <si>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</si>
  <si>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</si>
  <si>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</si>
  <si>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</si>
  <si>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</si>
  <si>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</si>
  <si>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</si>
  <si>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</si>
  <si>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</si>
  <si>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</si>
  <si>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</si>
  <si>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</si>
  <si>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</si>
  <si>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</si>
  <si>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</si>
  <si>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</si>
  <si>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</si>
  <si>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</si>
  <si>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</si>
  <si>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</si>
  <si>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</si>
  <si>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</si>
  <si>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</si>
  <si>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</si>
  <si>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</si>
  <si>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</si>
  <si>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</si>
  <si>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</si>
  <si>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</si>
  <si>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</si>
  <si>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</si>
  <si>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</si>
  <si>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</si>
  <si>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</si>
  <si>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</si>
  <si>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</si>
  <si>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</si>
  <si>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</si>
  <si>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</si>
  <si>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</si>
  <si>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</si>
  <si>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</si>
  <si>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</si>
  <si>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</si>
  <si>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</si>
  <si>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</si>
  <si>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</si>
  <si>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</si>
  <si>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</si>
  <si>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</si>
  <si>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</si>
  <si>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</si>
  <si>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</si>
  <si>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</si>
  <si>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</si>
  <si>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</si>
  <si>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</si>
  <si>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</si>
  <si>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</si>
  <si>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</si>
  <si>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</si>
  <si>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</si>
  <si>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</si>
  <si>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</si>
  <si>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</si>
  <si>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</si>
  <si>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</si>
  <si>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</si>
  <si>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</si>
  <si>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</si>
  <si>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</si>
  <si>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</si>
  <si>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</si>
  <si>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</si>
  <si>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</si>
  <si>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</si>
  <si>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</si>
  <si>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</si>
  <si>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</si>
  <si>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</si>
  <si>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</si>
  <si>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</si>
  <si>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</si>
  <si>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</si>
  <si>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</si>
  <si>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</si>
  <si>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</si>
  <si>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</si>
  <si>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</si>
  <si>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</si>
  <si>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</si>
  <si>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</si>
  <si>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</si>
  <si>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</si>
  <si>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</si>
  <si>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</si>
  <si>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</si>
  <si>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</si>
  <si>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</si>
  <si>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</si>
  <si>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</si>
  <si>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</si>
  <si>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</si>
  <si>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</si>
  <si>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</si>
  <si>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</si>
  <si>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</si>
  <si>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</si>
  <si>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</si>
  <si>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</si>
  <si>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</si>
  <si>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</si>
  <si>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</si>
  <si>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</si>
  <si>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</si>
  <si>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</si>
  <si>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</si>
  <si>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</si>
  <si>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</si>
  <si>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</si>
  <si>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</si>
  <si>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</si>
  <si>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</si>
  <si>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</si>
  <si>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</si>
  <si>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</si>
  <si>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</si>
  <si>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</si>
  <si>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</si>
  <si>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</si>
  <si>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</si>
  <si>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</si>
  <si>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</si>
  <si>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</si>
  <si>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</si>
  <si>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</si>
  <si>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</si>
  <si>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</si>
  <si>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</si>
  <si>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</si>
  <si>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</si>
  <si>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</si>
  <si>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</si>
  <si>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</si>
  <si>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</si>
  <si>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</si>
  <si>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</si>
  <si>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</si>
  <si>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</si>
  <si>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</si>
  <si>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</si>
  <si>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</si>
  <si>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</si>
  <si>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</si>
  <si>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</si>
  <si>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</si>
  <si>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</si>
  <si>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</si>
  <si>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</si>
  <si>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</si>
  <si>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</si>
  <si>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</si>
  <si>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</si>
  <si>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</si>
  <si>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</si>
  <si>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</si>
  <si>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</si>
  <si>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</si>
  <si>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</si>
  <si>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</si>
  <si>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</si>
  <si>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</si>
  <si>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</si>
  <si>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</si>
  <si>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</si>
  <si>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</si>
  <si>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</si>
  <si>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</si>
  <si>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</si>
  <si>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</si>
  <si>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</si>
  <si>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</si>
  <si>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</si>
  <si>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</si>
  <si>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</si>
  <si>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</si>
  <si>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</si>
  <si>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</si>
  <si>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</si>
  <si>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</si>
  <si>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</si>
  <si>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</si>
  <si>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</si>
  <si>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</si>
  <si>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</si>
  <si>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</si>
  <si>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</si>
  <si>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</si>
  <si>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</si>
  <si>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</si>
  <si>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</si>
  <si>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</si>
  <si>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</si>
  <si>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</si>
  <si>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</si>
  <si>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</si>
  <si>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</si>
  <si>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</si>
  <si>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</si>
  <si>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</si>
  <si>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</si>
  <si>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</si>
  <si>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</si>
  <si>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</si>
  <si>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</si>
  <si>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</si>
  <si>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</si>
  <si>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</si>
  <si>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</si>
  <si>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</si>
  <si>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</si>
  <si>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</si>
  <si>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</si>
  <si>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</si>
  <si>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</si>
  <si>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</si>
  <si>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</si>
  <si>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</si>
  <si>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</si>
  <si>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</si>
  <si>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</si>
  <si>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</si>
  <si>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</si>
  <si>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</si>
  <si>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</si>
  <si>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</si>
  <si>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</si>
  <si>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</si>
  <si>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</si>
  <si>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</si>
  <si>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</si>
  <si>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</si>
  <si>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</si>
  <si>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</si>
  <si>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</si>
  <si>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</si>
  <si>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</si>
  <si>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</si>
  <si>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</si>
  <si>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</si>
  <si>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</si>
  <si>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</si>
  <si>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</si>
  <si>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</si>
  <si>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</si>
  <si>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</si>
  <si>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</si>
  <si>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</si>
  <si>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</si>
  <si>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</si>
  <si>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</si>
  <si>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</si>
  <si>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</si>
  <si>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</si>
  <si>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</si>
  <si>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</si>
  <si>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</si>
  <si>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</si>
  <si>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</si>
  <si>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</si>
  <si>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</si>
  <si>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</si>
  <si>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</si>
  <si>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</si>
  <si>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</si>
  <si>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</si>
  <si>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</si>
  <si>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</si>
  <si>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</si>
  <si>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</si>
  <si>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</si>
  <si>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</si>
  <si>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</si>
  <si>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</si>
  <si>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</si>
  <si>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</si>
  <si>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</si>
  <si>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</si>
  <si>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</si>
  <si>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</si>
  <si>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</si>
  <si>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</si>
  <si>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</si>
  <si>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</si>
  <si>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</si>
  <si>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</si>
  <si>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</si>
  <si>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</si>
  <si>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</si>
  <si>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</si>
  <si>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</si>
  <si>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</si>
  <si>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</si>
  <si>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</si>
  <si>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</si>
  <si>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</si>
  <si>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</si>
  <si>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</si>
  <si>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</si>
  <si>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</si>
  <si>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</si>
  <si>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</si>
  <si>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</si>
  <si>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</si>
  <si>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</si>
  <si>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</si>
  <si>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</si>
  <si>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</si>
  <si>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</si>
  <si>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</si>
  <si>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</si>
  <si>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</si>
  <si>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</si>
  <si>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</si>
  <si>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</si>
  <si>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</si>
  <si>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</si>
  <si>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</si>
  <si>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</si>
  <si>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</si>
  <si>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</si>
  <si>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</si>
  <si>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</si>
  <si>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</si>
  <si>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</si>
  <si>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</si>
  <si>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</si>
  <si>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</si>
  <si>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</si>
  <si>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</si>
  <si>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</si>
  <si>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</si>
  <si>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</si>
  <si>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</si>
  <si>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</si>
  <si>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</si>
  <si>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</si>
  <si>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</si>
  <si>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</si>
  <si>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</si>
  <si>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</si>
  <si>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</si>
  <si>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</si>
  <si>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</si>
  <si>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</si>
  <si>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</si>
  <si>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</si>
  <si>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</si>
  <si>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</si>
  <si>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</si>
  <si>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</si>
  <si>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</si>
  <si>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</si>
  <si>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</si>
  <si>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</si>
  <si>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</si>
  <si>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</si>
  <si>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</si>
  <si>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</si>
  <si>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</si>
  <si>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</si>
  <si>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</si>
  <si>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</si>
  <si>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</si>
  <si>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</si>
  <si>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</si>
  <si>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</si>
  <si>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</si>
  <si>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</si>
  <si>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</si>
  <si>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</si>
  <si>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</si>
  <si>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</si>
  <si>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</si>
  <si>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</si>
  <si>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</si>
  <si>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</si>
  <si>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</si>
  <si>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</si>
  <si>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</si>
  <si>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</si>
  <si>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</si>
  <si>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</si>
  <si>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</si>
  <si>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</si>
  <si>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</si>
  <si>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</si>
  <si>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</si>
  <si>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</si>
  <si>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</si>
  <si>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</si>
  <si>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</si>
  <si>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</si>
  <si>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</si>
  <si>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</si>
  <si>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</si>
  <si>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</si>
  <si>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</si>
  <si>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</si>
  <si>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</si>
  <si>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</si>
  <si>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</si>
  <si>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</si>
  <si>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</si>
  <si>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</si>
  <si>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</si>
  <si>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</si>
  <si>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</si>
  <si>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</si>
  <si>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</si>
  <si>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</si>
  <si>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</si>
  <si>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</si>
  <si>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</si>
  <si>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</si>
  <si>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</si>
  <si>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</si>
  <si>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</si>
  <si>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</si>
  <si>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</si>
  <si>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</si>
  <si>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</si>
  <si>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</si>
  <si>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</si>
  <si>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</si>
  <si>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</si>
  <si>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</si>
  <si>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</si>
  <si>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</si>
  <si>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</si>
  <si>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</si>
  <si>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</si>
  <si>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</si>
  <si>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</si>
  <si>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</si>
  <si>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</si>
  <si>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</si>
  <si>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</si>
  <si>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</si>
  <si>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</si>
  <si>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</si>
  <si>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</si>
  <si>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</si>
  <si>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</si>
  <si>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</si>
  <si>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</si>
  <si>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</si>
  <si>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</si>
  <si>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</si>
  <si>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</si>
  <si>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</si>
  <si>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</si>
  <si>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</si>
  <si>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</si>
  <si>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</si>
  <si>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</si>
  <si>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</si>
  <si>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</si>
  <si>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</si>
  <si>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</si>
  <si>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</si>
  <si>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</si>
  <si>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</si>
  <si>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</si>
  <si>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</si>
  <si>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</si>
  <si>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</si>
  <si>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</si>
  <si>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</si>
  <si>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</si>
  <si>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</si>
  <si>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</si>
  <si>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</si>
  <si>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</si>
  <si>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</si>
  <si>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</si>
  <si>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</si>
  <si>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</si>
  <si>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</si>
  <si>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</si>
  <si>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</si>
  <si>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</si>
  <si>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</si>
  <si>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</si>
  <si>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</si>
  <si>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</si>
  <si>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</si>
  <si>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</si>
  <si>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</si>
  <si>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</si>
  <si>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</si>
  <si>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</si>
  <si>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</si>
  <si>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</si>
  <si>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</si>
  <si>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</si>
  <si>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</si>
  <si>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</si>
  <si>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</si>
  <si>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</si>
  <si>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</si>
  <si>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</si>
  <si>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</si>
  <si>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</si>
  <si>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</si>
  <si>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</si>
  <si>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</si>
  <si>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</si>
  <si>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</si>
  <si>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</si>
  <si>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</si>
  <si>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</si>
  <si>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</si>
  <si>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</si>
  <si>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</si>
  <si>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</si>
  <si>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</si>
  <si>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</si>
  <si>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</si>
  <si>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</si>
  <si>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</si>
  <si>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</si>
  <si>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</si>
  <si>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</si>
  <si>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</si>
  <si>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</si>
  <si>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</si>
  <si>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</si>
  <si>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</si>
  <si>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</si>
  <si>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</si>
  <si>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</si>
  <si>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</si>
  <si>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</si>
  <si>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</si>
  <si>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</si>
  <si>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</si>
  <si>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</si>
  <si>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</si>
  <si>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</si>
  <si>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</si>
  <si>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</si>
  <si>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</si>
  <si>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</si>
  <si>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</si>
  <si>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</si>
  <si>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</si>
  <si>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</si>
  <si>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</si>
  <si>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</si>
  <si>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</si>
  <si>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</si>
  <si>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</si>
  <si>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</si>
  <si>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</si>
  <si>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</si>
  <si>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</si>
  <si>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</si>
  <si>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</si>
  <si>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</si>
  <si>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</si>
  <si>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</si>
  <si>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</si>
  <si>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</si>
  <si>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</si>
  <si>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</si>
  <si>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</si>
  <si>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</si>
  <si>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</si>
  <si>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</si>
  <si>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</si>
  <si>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</si>
  <si>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</si>
  <si>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</si>
  <si>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</si>
  <si>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</si>
  <si>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</si>
  <si>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</si>
  <si>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</si>
  <si>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</si>
  <si>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</si>
  <si>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</si>
  <si>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</si>
  <si>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</si>
  <si>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</si>
  <si>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</si>
  <si>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</si>
  <si>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</si>
  <si>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</si>
  <si>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</si>
  <si>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</si>
  <si>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</si>
  <si>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</si>
  <si>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</si>
  <si>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</si>
  <si>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</si>
  <si>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</si>
  <si>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</si>
  <si>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</si>
  <si>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</si>
  <si>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</si>
  <si>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</si>
  <si>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</si>
  <si>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</si>
  <si>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</si>
  <si>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</si>
  <si>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</si>
  <si>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</si>
  <si>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</si>
  <si>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</si>
  <si>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</si>
  <si>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</si>
  <si>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</si>
  <si>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</si>
  <si>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</si>
  <si>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</si>
  <si>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</si>
  <si>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</si>
  <si>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</si>
  <si>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</si>
  <si>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</si>
  <si>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</si>
  <si>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</si>
  <si>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</si>
  <si>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</si>
  <si>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</si>
  <si>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</si>
  <si>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</si>
  <si>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</si>
  <si>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</si>
  <si>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</si>
  <si>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</si>
  <si>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</si>
  <si>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</si>
  <si>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</si>
  <si>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</si>
  <si>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</si>
  <si>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</si>
  <si>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</si>
  <si>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</si>
  <si>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</si>
  <si>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</si>
  <si>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</si>
  <si>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</si>
  <si>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</si>
  <si>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</si>
  <si>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</si>
  <si>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</si>
  <si>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</si>
  <si>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</si>
  <si>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</si>
  <si>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</si>
  <si>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</si>
  <si>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</si>
  <si>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</si>
  <si>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</si>
  <si>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</si>
  <si>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</si>
  <si>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</si>
  <si>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</si>
  <si>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</si>
  <si>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</si>
  <si>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</si>
  <si>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</si>
  <si>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</si>
  <si>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</si>
  <si>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</si>
  <si>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</si>
  <si>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</si>
  <si>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</si>
  <si>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</si>
  <si>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</si>
  <si>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</si>
  <si>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</si>
  <si>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</si>
  <si>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</si>
  <si>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</si>
  <si>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</si>
  <si>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</si>
  <si>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</si>
  <si>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</si>
  <si>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</si>
  <si>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</si>
  <si>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</si>
  <si>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</si>
  <si>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</si>
  <si>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</si>
  <si>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</si>
  <si>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</si>
  <si>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</si>
  <si>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</si>
  <si>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</si>
  <si>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</si>
  <si>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</si>
  <si>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</si>
  <si>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</si>
  <si>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</si>
  <si>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</si>
  <si>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</si>
  <si>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</si>
  <si>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</si>
  <si>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</si>
  <si>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</si>
  <si>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</si>
  <si>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</si>
  <si>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</si>
  <si>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</si>
  <si>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</si>
  <si>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</si>
  <si>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</si>
  <si>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</si>
  <si>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</si>
  <si>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</si>
  <si>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</si>
  <si>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</si>
  <si>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</si>
  <si>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</si>
  <si>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</si>
  <si>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</si>
  <si>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</si>
  <si>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</si>
  <si>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</si>
  <si>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</si>
  <si>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</si>
  <si>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</si>
  <si>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</si>
  <si>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</si>
  <si>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</si>
  <si>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</si>
  <si>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</si>
  <si>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</si>
  <si>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</si>
  <si>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</si>
  <si>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</si>
  <si>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</si>
  <si>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</si>
  <si>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</si>
  <si>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</si>
  <si>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</si>
  <si>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</si>
  <si>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</si>
  <si>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</si>
  <si>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</si>
  <si>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</si>
  <si>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</si>
  <si>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</si>
  <si>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</si>
  <si>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</si>
  <si>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</si>
  <si>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</si>
  <si>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</si>
  <si>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</si>
  <si>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</si>
  <si>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</si>
  <si>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</si>
  <si>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</si>
  <si>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</si>
  <si>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</si>
  <si>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</si>
  <si>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</si>
  <si>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</si>
  <si>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</si>
  <si>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</si>
  <si>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</si>
  <si>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</si>
  <si>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</si>
  <si>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</si>
  <si>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</si>
  <si>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</si>
  <si>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</si>
  <si>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</si>
  <si>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</si>
  <si>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</si>
  <si>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</si>
  <si>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</si>
  <si>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</si>
  <si>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</si>
  <si>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</si>
  <si>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</si>
  <si>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</si>
  <si>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</si>
  <si>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</si>
  <si>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</si>
  <si>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</si>
  <si>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</si>
  <si>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</si>
  <si>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</si>
  <si>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</si>
  <si>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</si>
  <si>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</si>
  <si>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</si>
  <si>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</si>
  <si>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</si>
  <si>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</si>
  <si>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</si>
  <si>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</si>
  <si>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</si>
  <si>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</si>
  <si>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</si>
  <si>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</si>
  <si>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</si>
  <si>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</si>
  <si>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</si>
  <si>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</si>
  <si>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</si>
  <si>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</si>
  <si>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</si>
  <si>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</si>
  <si>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</si>
  <si>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</si>
  <si>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</si>
  <si>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</si>
  <si>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</si>
  <si>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</si>
  <si>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</si>
  <si>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</si>
  <si>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</si>
  <si>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</si>
  <si>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</si>
  <si>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</si>
  <si>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</si>
  <si>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</si>
  <si>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</si>
  <si>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</si>
  <si>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</si>
  <si>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</si>
  <si>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</si>
  <si>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</si>
  <si>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</si>
  <si>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</si>
  <si>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</si>
  <si>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</si>
  <si>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</si>
  <si>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</si>
  <si>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</si>
  <si>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</si>
  <si>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</si>
  <si>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</si>
  <si>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</si>
  <si>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</si>
  <si>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</si>
  <si>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</si>
  <si>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</si>
  <si>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</si>
  <si>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</si>
  <si>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</si>
  <si>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</si>
  <si>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</si>
  <si>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</si>
  <si>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</si>
  <si>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</si>
  <si>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</si>
  <si>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</si>
  <si>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PCM-20251206-00001467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</si>
  <si>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</si>
  <si>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</si>
  <si>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</si>
  <si>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</si>
  <si>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</si>
  <si>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</si>
  <si>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</si>
  <si>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</si>
  <si>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</si>
  <si>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</si>
  <si>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</si>
  <si>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PCM-20251206-00001491</t>
  </si>
  <si>
    <t>team on the way need 45 minutes</t>
  </si>
  <si>
    <t>PCM-20251206-00001503</t>
  </si>
  <si>
    <t>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</si>
</sst>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2" totalsRowShown="0" headerRowDxfId="46" dataDxfId="45" headerRowBorderDxfId="43" tableBorderDxfId="44" totalsRowBorderDxfId="42">
  <autoFilter ref="A1:L1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7" totalsRowShown="0" headerRowDxfId="13" tableBorderDxfId="12">
  <autoFilter ref="A1:L40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334.82441307870613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4.8834375003934838E-2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45997.772839004632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45997.772839004632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45997.772839004632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45997.772839004632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45997.772839004632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45997.772839004632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45997.772839004632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45997.772839004632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45997.772839004632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45997.772839004632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45997.772839004632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45997.772839004632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45997.772839004632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45997.772839004632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45997.772839004632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45997.772839004632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45997.772839004632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45997.772839004632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45997.772839004632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45997.772839004632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45997.772839004632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45997.772839004632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45997.772839004632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45997.772839004632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45997.772839004632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45997.772839004632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45997.772839004632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45997.772839004632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45997.772839004632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45997.772839004632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45997.772839004632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45997.772839004632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45997.772839004632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45997.772839004632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45997.772839004632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45997.772839004632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45997.772839004632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45997.772839004632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45997.772839004632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45997.772839004632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45997.772839004632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45997.772839004632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45997.772839004632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45997.772839004632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45997.772839004632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45997.772839004632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45997.772839004632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45997.772839004632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45997.772839004632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45997.772839004632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45997.772839004632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45997.772839004632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45997.772839004632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45997.772839004632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45997.772839004632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45997.772839004632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45997.772839004632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45997.772839004632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45997.772839004632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45997.772839004632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45997.772839004632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45997.772839004632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45997.772839004632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45997.772839004632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45997.772839004632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45997.772839004632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45997.772839004632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45997.772839004632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45997.772839004632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45997.772839004632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45997.772839004632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45997.772839004632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45997.772839004632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45997.772839004632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45997.772839004632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45997.772839004632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45997.772839004632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45997.772839004632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45997.772839004632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45997.772839004632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45997.772839004632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45997.772839004632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45997.772839004632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45997.772839004632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45997.772839004632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45997.772839004632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45997.772839004632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45997.772839004632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45997.772839004632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45997.772839004632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45997.772839004632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45997.772839004632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45997.772839004632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45997.772839004632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45997.772839004632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45997.772839004632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45997.772839004632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45997.772839004632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45997.772839004632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45997.772839004632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45997.772839004632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45997.772839004632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45997.772839004632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45997.772839004632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45997.772839004632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45997.772839004632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45997.772839004632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45997.772839004632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45997.772839004632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45997.772839004632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45997.772839004632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45997.772839004632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45997.772839004632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45997.772839004632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45997.772839004632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45997.772839004632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45997.772839004632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45997.772839004632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45997.772839004632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45997.772839004632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45997.772839004632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45997.772839004632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45997.772839004632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45997.772839004632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45997.772839004632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45997.772839004632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45997.772839004632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45997.772839004632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45997.772839004632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45997.772839004632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45997.772839004632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45997.772839004632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45997.772839004632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45997.772839004632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45997.772839004632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45997.772839004632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45997.772839004632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45997.772839004632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45997.772839004632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45997.772839004632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45997.772839004632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45997.772839004632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45997.772839004632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45997.772839004632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45997.772839004632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45997.772839004632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45997.772839004632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45997.772839004632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45997.772839004632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45997.772839004632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45997.772839004632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45997.772839004632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45997.772839004632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45997.772839004632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45997.772839004632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45997.772839004632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45997.772839004632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45997.772839004632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45997.772839004632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45997.772839004632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45997.772839004632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45997.772839004632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45997.772839004632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45997.772839004632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45997.772839004632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45997.772839004632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45997.772839004632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45997.772839004632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45997.772839004632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45997.772839004632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45997.772839004632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45997.772839004632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45997.772839004632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45997.772839004632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45997.772839004632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45997.772839004632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45997.772839004632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45997.772839004632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45997.772839004632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45997.772839004632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45997.772839004632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45997.772839004632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45997.772839004632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45997.772839004632</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45997.772839004632</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45997.772839004632</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8137BB28-1CF7-452C-8AA9-51F9F688494E}"/>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F12" sqref="F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172.7730010416708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13.3854200231508</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0.41745706018991768</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45997.772839004632</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45997.772839004632</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45997.772839004632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45997.772839004632</v>
      </c>
      <c r="H9" s="97"/>
      <c r="I9" s="18" t="str">
        <f>IFERROR(VLOOKUP(D9,DB!A:F,6,0),"")</f>
        <v/>
      </c>
      <c r="J9" s="18" t="str">
        <f>IFERROR(VLOOKUP(D9,DB!A:G,7,0),"")</f>
        <v/>
      </c>
      <c r="K9" s="19"/>
      <c r="L9" s="18" t="str">
        <f>IFERROR(VLOOKUP(D9,DB!A:I,9,0),"")</f>
        <v/>
      </c>
    </row>
    <row r="10" spans="1:12" ht="31.5" customHeight="1">
      <c r="A10" s="96"/>
      <c r="B10" s="18" t="str">
        <f>IFERROR(VLOOKUP(D10,DB!A:K,11,0),"")</f>
        <v>R2</v>
      </c>
      <c r="C10" s="18"/>
      <c r="D10" s="18" t="s">
        <v>19786</v>
      </c>
      <c r="E10" s="18"/>
      <c r="F10" s="97"/>
      <c r="G10" s="98">
        <f ca="1">IFERROR(NOW()-F10,"-")</f>
        <v>45997.772839004632</v>
      </c>
      <c r="H10" s="97"/>
      <c r="I10" s="18" t="str">
        <f>IFERROR(VLOOKUP(D10,DB!A:F,6,0),"")</f>
        <v>SCECO</v>
      </c>
      <c r="J10" s="18" t="str">
        <f>IFERROR(VLOOKUP(D10,DB!A:G,7,0),"")</f>
        <v>Dead</v>
      </c>
      <c r="K10" s="19"/>
      <c r="L10" s="18" t="str">
        <f>IFERROR(VLOOKUP(D10,DB!A:I,9,0),"")</f>
        <v>Latis</v>
      </c>
    </row>
    <row r="11" spans="1:12" ht="31.5" customHeight="1">
      <c r="A11" s="96"/>
      <c r="B11" s="18" t="str">
        <f>IFERROR(VLOOKUP(D11,DB!A:K,11,0),"")</f>
        <v/>
      </c>
      <c r="C11" s="18"/>
      <c r="D11" s="18"/>
      <c r="E11" s="18"/>
      <c r="F11" s="97"/>
      <c r="G11" s="98">
        <f ca="1">IFERROR(NOW()-F11,"-")</f>
        <v>45997.772839004632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45997.772839004632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45997.772839004632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45997.772839004632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45997.772839004632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45997.772839004632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45997.772839004632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45997.772839004632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45997.772839004632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45997.772839004632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45997.772839004632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45997.772839004632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45997.772839004632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45997.772839004632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45997.772839004632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45997.772839004632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45997.772839004632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45997.772839004632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45997.772839004632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45997.772839004632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45997.772839004632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45997.772839004632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45997.772839004632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45997.772839004632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45997.772839004632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45997.772839004632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45997.772839004632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45997.772839004632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45997.772839004632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45997.772839004632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45997.772839004632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45997.772839004632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45997.772839004632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45997.772839004632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45997.772839004632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45997.772839004632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45997.772839004632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45997.772839004632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45997.772839004632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45997.772839004632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45997.772839004632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45997.772839004632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45997.772839004632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45997.772839004632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45997.772839004632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45997.772839004632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45997.772839004632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45997.772839004632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45997.772839004632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45997.772839004632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45997.772839004632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45997.772839004632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45997.772839004632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45997.772839004632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45997.772839004632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45997.772839004632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45997.772839004632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45997.772839004632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45997.772839004632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45997.772839004632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45997.772839004632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45997.772839004632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45997.772839004632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45997.772839004632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45997.772839004632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45997.772839004632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45997.772839004632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45997.772839004632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45997.772839004632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45997.772839004632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45997.772839004632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45997.772839004632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45997.772839004632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45997.772839004632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45997.772839004632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45997.772839004632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45997.772839004632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45997.772839004632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45997.772839004632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45997.772839004632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45997.772839004632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45997.772839004632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45997.772839004632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45997.772839004632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45997.772839004632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45997.772839004632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45997.772839004632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45997.772839004632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45997.772839004632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45997.772839004632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45997.772839004632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45997.772839004632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45997.772839004632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45997.772839004632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45997.772839004632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45997.772839004632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45997.772839004632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45997.772839004632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45997.772839004632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45997.772839004632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45997.772839004632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45997.772839004632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45997.772839004632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45997.772839004632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45997.772839004632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45997.772839004632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45997.772839004632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45997.772839004632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45997.772839004632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45997.772839004632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45997.772839004632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45997.772839004632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45997.772839004632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45997.772839004632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45997.772839004632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45997.772839004632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45997.772839004632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45997.772839004632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45997.772839004632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45997.772839004632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45997.772839004632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45997.772839004632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45997.772839004632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45997.772839004632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45997.772839004632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45997.772839004632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45997.772839004632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45997.772839004632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45997.772839004632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45997.772839004632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45997.772839004632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45997.772839004632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45997.772839004632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45997.772839004632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45997.772839004632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45997.772839004632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45997.772839004632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45997.772839004632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45997.772839004632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45997.772839004632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45997.772839004632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45997.772839004632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45997.772839004632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45997.772839004632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45997.772839004632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45997.772839004632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45997.772839004632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45997.772839004632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45997.772839004632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45997.772839004632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45997.772839004632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45997.772839004632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45997.772839004632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45997.772839004632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45997.772839004632</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45997.772839004632</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45997.772839004632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45997.772839004632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45997.772839004632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45997.772839004632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45997.772839004632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45997.772839004632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45997.772839004632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45997.772839004632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45997.772839004632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45997.772839004632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45997.772839004632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45997.772839004632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45997.772839004632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45997.772839004632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45997.772839004632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45997.772839004632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45997.772839004632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45997.772839004632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45997.772839004632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45997.772839004632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45997.772839004632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45997.772839004632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45997.772839004632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45997.772839004632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45997.772839004632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45997.772839004632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45997.772839004632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45997.772839004632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45997.772839004632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45997.772839004632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45997.772839004632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45997.772839004632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45997.772839004632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45997.772839004632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45997.772839004632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45997.772839004632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45997.772839004632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45997.772839004632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45997.772839004632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45997.772839004632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45997.772839004632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45997.772839004632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45997.772839004632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45997.772839004632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45997.772839004632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45997.772839004632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45997.772839004632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45997.772839004632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45997.772839004632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45997.772839004632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45997.772839004632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45997.772839004632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45997.772839004632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45997.772839004632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45997.772839004632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45997.772839004632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45997.772839004632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45997.772839004632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45997.772839004632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45997.772839004632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45997.772839004632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45997.772839004632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45997.772839004632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45997.772839004632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45997.772839004632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45997.772839004632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45997.772839004632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45997.772839004632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45997.772839004632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45997.772839004632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45997.772839004632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45997.772839004632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45997.772839004632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45997.772839004632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45997.772839004632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45997.772839004632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45997.772839004632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45997.772839004632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45997.772839004632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45997.772839004632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45997.772839004632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45997.772839004632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45997.772839004632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45997.772839004632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45997.772839004632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45997.772839004632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45997.772839004632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45997.772839004632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45997.772839004632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45997.772839004632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45997.772839004632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45997.772839004632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45997.772839004632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45997.772839004632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45997.772839004632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45997.772839004632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45997.772839004632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45997.772839004632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45997.772839004632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45997.772839004632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45997.772839004632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45997.772839004632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45997.772839004632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45997.772839004632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45997.772839004632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45997.772839004632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45997.772839004632</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45997.772839004632</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45997.772839004632</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45997.772839004632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45997.772839004632</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45997.772839004632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45997.772839004632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45997.772839004632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45997.772839004632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45997.772839004632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45997.772839004632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45997.772839004632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45997.772839004632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45997.772839004632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45997.772839004632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45997.772839004632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45997.772839004632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45997.772839004632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45997.772839004632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45997.772839004632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45997.772839004632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45997.772839004632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45997.772839004632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45997.772839004632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45997.772839004632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45997.772839004632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45997.772839004632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45997.772839004632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45997.772839004632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45997.772839004632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45997.772839004632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45997.772839004632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45997.772839004632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45997.772839004632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45997.772839004632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45997.772839004632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45997.772839004632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45997.772839004632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45997.772839004632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45997.772839004632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45997.772839004632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45997.772839004632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45997.772839004632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45997.772839004632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45997.772839004632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45997.772839004632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45997.772839004632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45997.772839004632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45997.772839004632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45997.772839004632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45997.772839004632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45997.772839004632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45997.772839004632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45997.772839004632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45997.772839004632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45997.772839004632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45997.772839004632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45997.772839004632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45997.772839004632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45997.772839004632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45997.772839004632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45997.772839004632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45997.772839004632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45997.772839004632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45997.772839004632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45997.772839004632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45997.772839004632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45997.772839004632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45997.772839004632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45997.772839004632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45997.772839004632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45997.772839004632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45997.772839004632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45997.772839004632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45997.772839004632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45997.772839004632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45997.772839004632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45997.772839004632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45997.772839004632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45997.772839004632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45997.772839004632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45997.772839004632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45997.772839004632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45997.772839004632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45997.772839004632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45997.772839004632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45997.772839004632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45997.772839004632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45997.772839004632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45997.772839004632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45997.772839004632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45997.772839004632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45997.772839004632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45997.772839004632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45997.772839004632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45997.772839004632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45997.772839004632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45997.772839004632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45997.772839004632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45997.772839004632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45997.772839004632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45997.772839004632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45997.772839004632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45997.772839004632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45997.772839004632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45997.772839004632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45997.772839004632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45997.772839004632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45997.772839004632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45997.772839004632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45997.772839004632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45997.772839004632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45997.772839004632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45997.772839004632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45997.772839004632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45997.772839004632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45997.772839004632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45997.772839004632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45997.772839004632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45997.772839004632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45997.772839004632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45997.772839004632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45997.772839004632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45997.772839004632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45997.772839004632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45997.772839004632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45997.772839004632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45997.772839004632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45997.772839004632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45997.772839004632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45997.772839004632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45997.772839004632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45997.772839004632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45997.772839004632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45997.772839004632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45997.772839004632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45997.772839004632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45997.772839004632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45997.772839004632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45997.772839004632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45997.772839004632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45997.772839004632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45997.772839004632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45997.772839004632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45997.772839004632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45997.772839004632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45997.772839004632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45997.772839004632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45997.772839004632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45997.772839004632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45997.772839004632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45997.772839004632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45997.772839004632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45997.772839004632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45997.772839004632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45997.772839004632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45997.772839004632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45997.772839004632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45997.772839004632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45997.772839004632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45997.772839004632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45997.772839004632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45997.772839004632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45997.772839004632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45997.772839004632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45997.772839004632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45997.772839004632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45997.772839004632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45997.772839004632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45997.772839004632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45997.772839004632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45997.772839004632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45997.772839004632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45997.772839004632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45997.772839004632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45997.772839004632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45997.772839004632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45997.772839004632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45997.772839004632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45997.772839004632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45997.772839004632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45997.772839004632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45997.772839004632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45997.772839004632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45997.772839004632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45997.772839004632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45997.772839004632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45997.772839004632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45997.772839004632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45997.772839004632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45997.772839004632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45997.772839004632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45997.772839004632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45997.772839004632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45997.772839004632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45997.772839004632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45997.772839004632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45997.772839004632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45997.772839004632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45997.772839004632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45997.772839004632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45997.772839004632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45997.772839004632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45997.772839004632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45997.772839004632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45997.772839004632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45997.772839004632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45997.772839004632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45997.772839004632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45997.772839004632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45997.772839004632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45997.772839004632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45997.772839004632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45997.772839004632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45997.772839004632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45997.772839004632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45997.772839004632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45997.772839004632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45997.772839004632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45997.772839004632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45997.772839004632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45997.772839004632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45997.772839004632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45997.772839004632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45997.772839004632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45997.772839004632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45997.772839004632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45997.772839004632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45997.772839004632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45997.772839004632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45997.772839004632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45997.772839004632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45997.772839004632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45997.772839004632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45997.772839004632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45997.772839004632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45997.772839004632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45997.772839004632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45997.772839004632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45997.772839004632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45997.772839004632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45997.772839004632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45997.772839004632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45997.772839004632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45997.772839004632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45997.772839004632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45997.772839004632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45997.772839004632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45997.772839004632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45997.772839004632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45997.772839004632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45997.772839004632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45997.772839004632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45997.772839004632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45997.772839004632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45997.772839004632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45997.772839004632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45997.772839004632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45997.772839004632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45997.772839004632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45997.772839004632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45997.772839004632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45997.772839004632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45997.772839004632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45997.772839004632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45997.772839004632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45997.772839004632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45997.772839004632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45997.772839004632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45997.772839004632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45997.772839004632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45997.772839004632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45997.772839004632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45997.772839004632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45997.772839004632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45997.772839004632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45997.772839004632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45997.772839004632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45997.772839004632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45997.772839004632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45997.772839004632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45997.772839004632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45997.772839004632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45997.772839004632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45997.772839004632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45997.772839004632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45997.772839004632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45997.772839004632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45997.772839004632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45997.772839004632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45997.772839004632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45997.772839004632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45997.772839004632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45997.772839004632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45997.772839004632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45997.772839004632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45997.772839004632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45997.772839004632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45997.772839004632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45997.772839004632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45997.772839004632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45997.772839004632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45997.772839004632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45997.772839004632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45997.772839004632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45997.772839004632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45997.772839004632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45997.772839004632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45997.772839004632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45997.772839004632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45997.772839004632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45997.772839004632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45997.772839004632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45997.772839004632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45997.772839004632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45997.772839004632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45997.772839004632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45997.772839004632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45997.772839004632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45997.772839004632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45997.772839004632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45997.772839004632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45997.772839004632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45997.772839004632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45997.772839004632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45997.772839004632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45997.772839004632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45997.772839004632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45997.772839004632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45997.772839004632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45997.772839004632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45997.772839004632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45997.772839004632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45997.772839004632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45997.772839004632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45997.772839004632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45997.772839004632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45997.772839004632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45997.772839004632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45997.772839004632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45997.772839004632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45997.772839004632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45997.772839004632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45997.772839004632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45997.772839004632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45997.772839004632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45997.772839004632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45997.772839004632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45997.772839004632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45997.772839004632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45997.772839004632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45997.772839004632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45997.772839004632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45997.772839004632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45997.772839004632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45997.772839004632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45997.772839004632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45997.772839004632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45997.772839004632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45997.772839004632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45997.772839004632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45997.772839004632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45997.772839004632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45997.772839004632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45997.772839004632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45997.772839004632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45997.772839004632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45997.772839004632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45997.772839004632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45997.772839004632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45997.772839004632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45997.772839004632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45997.772839004632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45997.772839004632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45997.772839004632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45997.772839004632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45997.772839004632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45997.772839004632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45997.772839004632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45997.772839004632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45997.772839004632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45997.772839004632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45997.772839004632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45997.772839004632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45997.772839004632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45997.772839004632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45997.772839004632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45997.772839004632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45997.772839004632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45997.772839004632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45997.772839004632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45997.772839004632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45997.772839004632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45997.772839004632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45997.772839004632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45997.772839004632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45997.772839004632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45997.772839004632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45997.772839004632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45997.772839004632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45997.772839004632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45997.772839004632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45997.772839004632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45997.772839004632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45997.772839004632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45997.772839004632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45997.772839004632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45997.772839004632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45997.772839004632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45997.772839004632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45997.772839004632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45997.772839004632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45997.772839004632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45997.772839004632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45997.772839004632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45997.772839004632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45997.772839004632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45997.772839004632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45997.772839004632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45997.772839004632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45997.772839004632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45997.772839004632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45997.772839004632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45997.772839004632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45997.772839004632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45997.772839004632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45997.772839004632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45997.772839004632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45997.772839004632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45997.772839004632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45997.772839004632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45997.772839004632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45997.772839004632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45997.772839004632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45997.772839004632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45997.772839004632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45997.772839004632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45997.772839004632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45997.772839004632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45997.772839004632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45997.772839004632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45997.772839004632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45997.772839004632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45997.772839004632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45997.772839004632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45997.772839004632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45997.772839004632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45997.772839004632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45997.772839004632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45997.772839004632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45997.772839004632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45997.772839004632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45997.772839004632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45997.772839004632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45997.772839004632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45997.772839004632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45997.772839004632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45997.772839004632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45997.772839004632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45997.772839004632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45997.772839004632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45997.772839004632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45997.772839004632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45997.772839004632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45997.772839004632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45997.772839004632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45997.772839004632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45997.772839004632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45997.772839004632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45997.772839004632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45997.772839004632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45997.772839004632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45997.772839004632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45997.772839004632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45997.772839004632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45997.772839004632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45997.772839004632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45997.772839004632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45997.772839004632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45997.772839004632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45997.772839004632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45997.772839004632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45997.772839004632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45997.772839004632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45997.772839004632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45997.772839004632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45997.772839004632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45997.772839004632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45997.772839004632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45997.772839004632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45997.772839004632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45997.772839004632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45997.772839004632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45997.772839004632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45997.772839004632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45997.772839004632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45997.772839004632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45997.772839004632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45997.772839004632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45997.772839004632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45997.772839004632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45997.772839004632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45997.772839004632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45997.772839004632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45997.772839004632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45997.772839004632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45997.772839004632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45997.772839004632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45997.772839004632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45997.772839004632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45997.772839004632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45997.772839004632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45997.772839004632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45997.772839004632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45997.772839004632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45997.772839004632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45997.772839004632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45997.772839004632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45997.772839004632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45997.772839004632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45997.772839004632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45997.772839004632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45997.772839004632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45997.772839004632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45997.772839004632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45997.772839004632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45997.772839004632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45997.772839004632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45997.772839004632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45997.772839004632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45997.772839004632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45997.772839004632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45997.772839004632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45997.772839004632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45997.772839004632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45997.772839004632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45997.772839004632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45997.772839004632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45997.772839004632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45997.772839004632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45997.772839004632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45997.772839004632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45997.772839004632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45997.772839004632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45997.772839004632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45997.772839004632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45997.772839004632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45997.772839004632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45997.772839004632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45997.772839004632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45997.772839004632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45997.772839004632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45997.772839004632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45997.772839004632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45997.772839004632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45997.772839004632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45997.772839004632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45997.772839004632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45997.772839004632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45997.772839004632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45997.772839004632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45997.772839004632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45997.772839004632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45997.772839004632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45997.772839004632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45997.772839004632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45997.772839004632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45997.772839004632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45997.772839004632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45997.772839004632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45997.772839004632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45997.772839004632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45997.772839004632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45997.772839004632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45997.772839004632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45997.772839004632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45997.772839004632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45997.772839004632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45997.772839004632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45997.772839004632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45997.772839004632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45997.772839004632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45997.772839004632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45997.772839004632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45997.772839004632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45997.772839004632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45997.772839004632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45997.772839004632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45997.772839004632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45997.772839004632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45997.772839004632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45997.772839004632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45997.772839004632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45997.772839004632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45997.772839004632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45997.772839004632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45997.772839004632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45997.772839004632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45997.772839004632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45997.772839004632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45997.772839004632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45997.772839004632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45997.772839004632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45997.772839004632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45997.772839004632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45997.772839004632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45997.772839004632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45997.772839004632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45997.772839004632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45997.772839004632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45997.772839004632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45997.772839004632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45997.772839004632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45997.772839004632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45997.772839004632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45997.772839004632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45997.772839004632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45997.772839004632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45997.772839004632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45997.772839004632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45997.772839004632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45997.772839004632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45997.772839004632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45997.772839004632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45997.772839004632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45997.772839004632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45997.772839004632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45997.772839004632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45997.772839004632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45997.772839004632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45997.772839004632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45997.772839004632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45997.772839004632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45997.772839004632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45997.772839004632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45997.772839004632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45997.772839004632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45997.772839004632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45997.772839004632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45997.772839004632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45997.772839004632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45997.772839004632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45997.772839004632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45997.772839004632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45997.772839004632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45997.772839004632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45997.772839004632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45997.772839004632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45997.772839004632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45997.772839004632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45997.772839004632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45997.772839004632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45997.772839004632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45997.772839004632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45997.772839004632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45997.772839004632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45997.772839004632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45997.772839004632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45997.772839004632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45997.772839004632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45997.772839004632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45997.772839004632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45997.772839004632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45997.772839004632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45997.772839004632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45997.772839004632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45997.772839004632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45997.772839004632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45997.772839004632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45997.772839004632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45997.772839004632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45997.772839004632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45997.772839004632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45997.772839004632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45997.772839004632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45997.772839004632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45997.772839004632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45997.772839004632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45997.772839004632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45997.772839004632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45997.772839004632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45997.772839004632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45997.772839004632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45997.772839004632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45997.772839004632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45997.772839004632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45997.772839004632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45997.772839004632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45997.772839004632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45997.772839004632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45997.772839004632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45997.772839004632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45997.772839004632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45997.772839004632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45997.772839004632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45997.772839004632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45997.772839004632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45997.772839004632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45997.772839004632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45997.772839004632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45997.772839004632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45997.772839004632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45997.772839004632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45997.772839004632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45997.772839004632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45997.772839004632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45997.772839004632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45997.772839004632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45997.772839004632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45997.772839004632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45997.772839004632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45997.772839004632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45997.772839004632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45997.772839004632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45997.772839004632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45997.772839004632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45997.772839004632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45997.772839004632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45997.772839004632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45997.772839004632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45997.772839004632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45997.772839004632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45997.772839004632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45997.772839004632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45997.772839004632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45997.772839004632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45997.772839004632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45997.772839004632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45997.772839004632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45997.772839004632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45997.772839004632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45997.772839004632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45997.772839004632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45997.772839004632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45997.772839004632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45997.772839004632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45997.772839004632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45997.772839004632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45997.772839004632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45997.772839004632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45997.772839004632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45997.772839004632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45997.772839004632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45997.772839004632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45997.772839004632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45997.772839004632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45997.772839004632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45997.772839004632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45997.772839004632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45997.772839004632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45997.772839004632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45997.772839004632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45997.772839004632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45997.772839004632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45997.772839004632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45997.772839004632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45997.772839004632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45997.772839004632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45997.772839004632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45997.772839004632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45997.772839004632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45997.772839004632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45997.772839004632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45997.772839004632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45997.772839004632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45997.772839004632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45997.772839004632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45997.772839004632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45997.772839004632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45997.772839004632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45997.772839004632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45997.772839004632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45997.772839004632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45997.772839004632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45997.772839004632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45997.772839004632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45997.772839004632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45997.772839004632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45997.772839004632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45997.772839004632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45997.772839004632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45997.772839004632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45997.772839004632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45997.772839004632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45997.772839004632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45997.772839004632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45997.772839004632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45997.772839004632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45997.772839004632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45997.772839004632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45997.772839004632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45997.772839004632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45997.772839004632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45997.772839004632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45997.772839004632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45997.772839004632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45997.772839004632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45997.772839004632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45997.772839004632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45997.772839004632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45997.772839004632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45997.772839004632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45997.772839004632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45997.772839004632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45997.772839004632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45997.772839004632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45997.772839004632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45997.772839004632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45997.772839004632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45997.772839004632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45997.772839004632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45997.772839004632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45997.772839004632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45997.772839004632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45997.772839004632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45997.772839004632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45997.772839004632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45997.772839004632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45997.772839004632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45997.772839004632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45997.772839004632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45997.772839004632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45997.772839004632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45997.772839004632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45997.772839004632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45997.772839004632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45997.772839004632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45997.772839004632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45997.772839004632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45997.772839004632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45997.772839004632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45997.772839004632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45997.772839004632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45997.772839004632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45997.772839004632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45997.772839004632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45997.772839004632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45997.772839004632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45997.772839004632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45997.772839004632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45997.772839004632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45997.772839004632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45997.772839004632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45997.772839004632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45997.772839004632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45997.772839004632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45997.772839004632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45997.772839004632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45997.772839004632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45997.772839004632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45997.772839004632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45997.772839004632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45997.772839004632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45997.772839004632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45997.772839004632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45997.772839004632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45997.772839004632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45997.772839004632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45997.772839004632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45997.772839004632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45997.772839004632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45997.772839004632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45997.772839004632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45997.772839004632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45997.772839004632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45997.772839004632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45997.772839004632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45997.772839004632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45997.772839004632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45997.772839004632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45997.772839004632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45997.772839004632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45997.772839004632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45997.772839004632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45997.772839004632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45997.772839004632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45997.772839004632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45997.772839004632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45997.772839004632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45997.772839004632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45997.772839004632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45997.772839004632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45997.772839004632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45997.772839004632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45997.772839004632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45997.772839004632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45997.772839004632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45997.772839004632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45997.772839004632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45997.772839004632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45997.772839004632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45997.772839004632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45997.772839004632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45997.772839004632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45997.772839004632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45997.772839004632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45997.772839004632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45997.772839004632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45997.772839004632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45997.772839004632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45997.772839004632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45997.772839004632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45997.772839004632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45997.772839004632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45997.772839004632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45997.772839004632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45997.772839004632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45997.772839004632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45997.772839004632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45997.772839004632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45997.772839004632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45997.772839004632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45997.772839004632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45997.772839004632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45997.772839004632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45997.772839004632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45997.772839004632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45997.772839004632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45997.772839004632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45997.772839004632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45997.772839004632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45997.772839004632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45997.772839004632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45997.772839004632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45997.772839004632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294.29212141203607</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2" ca="1" si="0">IFERROR(NOW()-F3,"")</f>
        <v>0.28083668981707888</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0.23950567129941192</v>
      </c>
      <c r="H4" s="91">
        <v>45997.522280092591</v>
      </c>
      <c r="I4" s="107" t="str">
        <f>IFERROR(VLOOKUP(D4,DB!A:F,6,0),"")</f>
        <v>Generator-SG</v>
      </c>
      <c r="J4" s="107" t="str">
        <f>IFERROR(VLOOKUP(D4,DB!A:G,7,0),"")</f>
        <v>Good</v>
      </c>
      <c r="K4" s="93" t="s">
        <v>39126</v>
      </c>
      <c r="L4" s="87" t="str">
        <f>IFERROR(VLOOKUP(D4,DB!A:I,9,0),"")</f>
        <v>Latis</v>
      </c>
    </row>
    <row r="5" spans="1:16" ht="15" customHeight="1">
      <c r="A5" s="157" t="s">
        <v>39127</v>
      </c>
      <c r="B5" s="107" t="str">
        <f>IFERROR(VLOOKUP(D5,DB!A:K,11,0),"")</f>
        <v>R4</v>
      </c>
      <c r="C5" s="89">
        <v>1</v>
      </c>
      <c r="D5" s="87" t="s">
        <v>28711</v>
      </c>
      <c r="E5" s="90" t="s">
        <v>39106</v>
      </c>
      <c r="F5" s="91">
        <v>45997.738715277781</v>
      </c>
      <c r="G5" s="92">
        <f t="shared" ca="1" si="0"/>
        <v>3.4123726851248648E-2</v>
      </c>
      <c r="H5" s="91">
        <v>45997.732708333337</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45997.772839004632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45997.772839004632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45997.772839004632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45997.772839004632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45997.772839004632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45997.772839004632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45997.772839004632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45997.772839004632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45997.772839004632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45997.772839004632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45997.772839004632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45997.772839004632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45997.772839004632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45997.772839004632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45997.772839004632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45997.772839004632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45997.772839004632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45997.772839004632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45997.772839004632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45997.772839004632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45997.772839004632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45997.772839004632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45997.772839004632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45997.772839004632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45997.772839004632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45997.772839004632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45997.772839004632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45997.772839004632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45997.772839004632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45997.772839004632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45997.772839004632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45997.772839004632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45997.772839004632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45997.772839004632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45997.772839004632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45997.772839004632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45997.772839004632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45997.772839004632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45997.772839004632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45997.772839004632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45997.772839004632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45997.772839004632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45997.772839004632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45997.772839004632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45997.772839004632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45997.772839004632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45997.772839004632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45997.772839004632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45997.772839004632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45997.772839004632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45997.772839004632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45997.772839004632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45997.772839004632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45997.772839004632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45997.772839004632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45997.772839004632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45997.772839004632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ref="G63:G126" ca="1" si="1">IFERROR(NOW()-F63,"")</f>
        <v>45997.772839004632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45997.772839004632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45997.772839004632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45997.772839004632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45997.772839004632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45997.772839004632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45997.772839004632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45997.772839004632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45997.772839004632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45997.772839004632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45997.772839004632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45997.772839004632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45997.772839004632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45997.772839004632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45997.772839004632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45997.772839004632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45997.772839004632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45997.772839004632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45997.772839004632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45997.772839004632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45997.772839004632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45997.772839004632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45997.772839004632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45997.772839004632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45997.772839004632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45997.772839004632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45997.772839004632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45997.772839004632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45997.772839004632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45997.772839004632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45997.772839004632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45997.772839004632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45997.772839004632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45997.772839004632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45997.772839004632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45997.772839004632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45997.772839004632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45997.772839004632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45997.772839004632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45997.772839004632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45997.772839004632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45997.772839004632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45997.772839004632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45997.772839004632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45997.772839004632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45997.772839004632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45997.772839004632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45997.772839004632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45997.772839004632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45997.772839004632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45997.772839004632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45997.772839004632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45997.772839004632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45997.772839004632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45997.772839004632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45997.772839004632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45997.772839004632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45997.772839004632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45997.772839004632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45997.772839004632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45997.772839004632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45997.772839004632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45997.772839004632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45997.772839004632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ref="G127:G172" ca="1" si="2">IFERROR(NOW()-F127,"")</f>
        <v>45997.772839004632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45997.772839004632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45997.772839004632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45997.772839004632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45997.772839004632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45997.772839004632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45997.772839004632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45997.772839004632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45997.772839004632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45997.772839004632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45997.772839004632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45997.772839004632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45997.772839004632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45997.772839004632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45997.772839004632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45997.772839004632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45997.772839004632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45997.772839004632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45997.772839004632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45997.772839004632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45997.772839004632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45997.772839004632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45997.772839004632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45997.772839004632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45997.772839004632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45997.772839004632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45997.772839004632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45997.772839004632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45997.772839004632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45997.772839004632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45997.772839004632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45997.772839004632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45997.772839004632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45997.772839004632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45997.772839004632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45997.772839004632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45997.772839004632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45997.772839004632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45997.772839004632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45997.772839004632</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45997.772839004632</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45997.772839004632</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45997.772839004632</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45997.772839004632</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45997.772839004632</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45997.772839004632</v>
      </c>
      <c r="H172" s="91"/>
      <c r="I172" s="107" t="str">
        <f>IFERROR(VLOOKUP(D172,DB!A:F,6,0),"")</f>
        <v/>
      </c>
      <c r="J172" s="107" t="str">
        <f>IFERROR(VLOOKUP(D172,DB!A:G,7,0),"")</f>
        <v/>
      </c>
      <c r="K172" s="93"/>
      <c r="L172" s="87" t="str">
        <f>IFERROR(VLOOKUP(D172,DB!A:I,9,0),"")</f>
        <v/>
      </c>
    </row>
  </sheetData>
  <dataValidations count="2">
    <dataValidation allowBlank="1" showInputMessage="1" showErrorMessage="1" sqref="E1" xr:uid="{A4F81451-56CC-4543-9497-104C4E44EE4B}"/>
    <dataValidation type="list" allowBlank="1" showInputMessage="1" showErrorMessage="1" sqref="E2:E1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105.94077881944395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71.583961689815624</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49.111727893519856</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16.399540393518691</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0.66535057870351011</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5" ca="1" si="3">IFERROR(NOW()-F7,"")</f>
        <v>45997.772839004632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45997.772839004632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45997.772839004632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45997.772839004632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45997.772839004632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45997.772839004632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45997.772839004632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45997.772839004632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45997.772839004632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45997.772839004632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45997.772839004632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45997.772839004632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45997.772839004632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45997.772839004632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45997.772839004632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45997.772839004632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45997.772839004632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45997.772839004632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45997.772839004632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45997.772839004632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45997.772839004632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45997.772839004632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45997.772839004632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45997.772839004632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45997.772839004632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45997.772839004632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45997.772839004632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45997.772839004632</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45997.772839004632</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7"/>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39071</v>
      </c>
      <c r="E2" s="138" t="s">
        <v>39106</v>
      </c>
      <c r="F2" s="117">
        <v>45997.752314814818</v>
      </c>
      <c r="G2" s="72">
        <f t="shared" ref="G2:G41" ca="1" si="0">IFERROR(NOW()-F2,"-")</f>
        <v>2.0524189814750571E-2</v>
      </c>
      <c r="H2" s="117">
        <v>45997.752314814818</v>
      </c>
      <c r="I2" s="115" t="str">
        <f>IFERROR(VLOOKUP(D2,DB!A:F,6,0),"")</f>
        <v>Generator-SG</v>
      </c>
      <c r="J2" s="115" t="str">
        <f>IFERROR(VLOOKUP(D2,DB!A:G,7,0),"")</f>
        <v>&lt;No BB&gt;</v>
      </c>
      <c r="K2" s="118" t="s">
        <v>39140</v>
      </c>
      <c r="L2" s="133" t="str">
        <f>IFERROR(VLOOKUP(D2,DB!A:I,9,0),"")</f>
        <v>Latis</v>
      </c>
    </row>
    <row r="3" spans="1:16382" ht="31.5" customHeight="1">
      <c r="A3" s="114" t="s">
        <v>39141</v>
      </c>
      <c r="B3" s="115" t="str">
        <f>IFERROR(VLOOKUP(D3,DB!A:K,11,0),"")</f>
        <v>R6</v>
      </c>
      <c r="C3" s="116">
        <v>2</v>
      </c>
      <c r="D3" s="115" t="s">
        <v>29513</v>
      </c>
      <c r="E3" s="138" t="s">
        <v>39106</v>
      </c>
      <c r="F3" s="117">
        <v>45997.758738425924</v>
      </c>
      <c r="G3" s="72">
        <f t="shared" ca="1" si="0"/>
        <v>1.4100578708166722E-2</v>
      </c>
      <c r="H3" s="117">
        <v>45997.758738425924</v>
      </c>
      <c r="I3" s="115" t="str">
        <f>IFERROR(VLOOKUP(D3,DB!A:F,6,0),"")</f>
        <v>SCECO</v>
      </c>
      <c r="J3" s="115" t="str">
        <f>IFERROR(VLOOKUP(D3,DB!A:G,7,0),"")</f>
        <v>Dead</v>
      </c>
      <c r="K3" s="118" t="s">
        <v>39142</v>
      </c>
      <c r="L3" s="133" t="str">
        <f>IFERROR(VLOOKUP(D3,DB!A:I,9,0),"")</f>
        <v>Latis</v>
      </c>
    </row>
    <row r="4" spans="1:16382" ht="31.5" customHeight="1">
      <c r="A4" s="114"/>
      <c r="B4" s="115" t="str">
        <f>IFERROR(VLOOKUP(D4,DB!A:K,11,0),"")</f>
        <v/>
      </c>
      <c r="C4" s="116"/>
      <c r="D4" s="115"/>
      <c r="E4" s="138"/>
      <c r="F4" s="117"/>
      <c r="G4" s="72">
        <f t="shared" ca="1" si="0"/>
        <v>45997.772839004632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45997.772839004632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45997.772839004632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45997.772839004632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45997.772839004632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45997.772839004632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45997.772839004632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45997.772839004632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45997.772839004632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45997.772839004632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45997.772839004632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45997.772839004632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45997.772839004632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45997.772839004632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45997.772839004632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45997.772839004632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45997.772839004632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45997.772839004632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45997.772839004632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45997.772839004632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45997.772839004632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45997.772839004632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45997.772839004632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45997.772839004632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45997.772839004632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45997.772839004632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45997.772839004632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45997.772839004632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45997.772839004632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45997.772839004632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45997.772839004632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45997.772839004632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45997.772839004632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45997.772839004632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45997.772839004632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45997.772839004632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45997.772839004632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45997.772839004632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ref="G42:G105" ca="1" si="1">IFERROR(NOW()-F42,"-")</f>
        <v>45997.772839004632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45997.772839004632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45997.772839004632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45997.772839004632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45997.772839004632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45997.772839004632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45997.772839004632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45997.772839004632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45997.772839004632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45997.772839004632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45997.772839004632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45997.772839004632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45997.772839004632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45997.772839004632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45997.772839004632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45997.772839004632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45997.772839004632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45997.772839004632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45997.772839004632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45997.772839004632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45997.772839004632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45997.772839004632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45997.772839004632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45997.772839004632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45997.772839004632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45997.772839004632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45997.772839004632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45997.772839004632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45997.772839004632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45997.772839004632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45997.772839004632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45997.772839004632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45997.772839004632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45997.772839004632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45997.772839004632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45997.772839004632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45997.772839004632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45997.772839004632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45997.772839004632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45997.772839004632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45997.772839004632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45997.772839004632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45997.772839004632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45997.772839004632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45997.772839004632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45997.772839004632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45997.772839004632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45997.772839004632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45997.772839004632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45997.772839004632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45997.772839004632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45997.772839004632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45997.772839004632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45997.772839004632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45997.772839004632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45997.772839004632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45997.772839004632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45997.772839004632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45997.772839004632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45997.772839004632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45997.772839004632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45997.772839004632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45997.772839004632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45997.772839004632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ref="G106:G169" ca="1" si="2">IFERROR(NOW()-F106,"-")</f>
        <v>45997.772839004632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45997.772839004632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45997.772839004632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45997.772839004632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45997.772839004632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45997.772839004632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45997.772839004632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45997.772839004632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45997.772839004632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45997.772839004632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45997.772839004632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45997.772839004632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45997.772839004632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45997.772839004632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45997.772839004632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45997.772839004632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45997.772839004632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45997.772839004632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45997.772839004632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45997.772839004632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45997.772839004632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45997.772839004632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45997.772839004632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45997.772839004632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45997.772839004632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45997.772839004632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45997.772839004632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45997.772839004632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45997.772839004632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45997.772839004632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45997.772839004632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45997.772839004632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45997.772839004632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45997.772839004632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45997.772839004632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45997.772839004632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45997.772839004632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45997.772839004632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45997.772839004632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45997.772839004632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45997.772839004632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45997.772839004632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45997.772839004632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45997.772839004632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45997.772839004632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45997.772839004632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45997.772839004632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45997.772839004632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45997.772839004632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45997.772839004632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45997.772839004632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45997.772839004632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45997.772839004632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45997.772839004632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45997.772839004632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45997.772839004632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45997.772839004632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45997.772839004632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45997.772839004632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45997.772839004632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45997.772839004632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45997.772839004632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45997.772839004632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45997.772839004632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ref="G170:G233" ca="1" si="3">IFERROR(NOW()-F170,"-")</f>
        <v>45997.772839004632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45997.772839004632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45997.772839004632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45997.772839004632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45997.772839004632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45997.772839004632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45997.772839004632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45997.772839004632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45997.772839004632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45997.772839004632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45997.772839004632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45997.772839004632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45997.772839004632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45997.772839004632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45997.772839004632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45997.772839004632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45997.772839004632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45997.772839004632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45997.772839004632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45997.772839004632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45997.772839004632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45997.772839004632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45997.772839004632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45997.772839004632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45997.772839004632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45997.772839004632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45997.772839004632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45997.772839004632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45997.772839004632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45997.772839004632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45997.772839004632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45997.772839004632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45997.772839004632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45997.772839004632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45997.772839004632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45997.772839004632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45997.772839004632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45997.772839004632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45997.772839004632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45997.772839004632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45997.772839004632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45997.772839004632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45997.772839004632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45997.772839004632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45997.772839004632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45997.772839004632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45997.772839004632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45997.772839004632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45997.772839004632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45997.772839004632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45997.772839004632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45997.772839004632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45997.772839004632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45997.772839004632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45997.772839004632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45997.772839004632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45997.772839004632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45997.772839004632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45997.772839004632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45997.772839004632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45997.772839004632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45997.772839004632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45997.772839004632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45997.772839004632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ref="G234:G297" ca="1" si="4">IFERROR(NOW()-F234,"-")</f>
        <v>45997.772839004632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45997.772839004632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45997.772839004632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45997.772839004632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45997.772839004632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45997.772839004632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45997.772839004632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45997.772839004632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45997.772839004632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45997.772839004632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45997.772839004632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45997.772839004632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45997.772839004632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45997.772839004632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45997.772839004632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45997.772839004632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45997.772839004632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45997.772839004632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45997.772839004632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45997.772839004632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45997.772839004632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45997.772839004632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45997.772839004632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45997.772839004632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45997.772839004632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45997.772839004632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45997.772839004632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45997.772839004632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45997.772839004632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45997.772839004632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45997.772839004632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45997.772839004632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45997.772839004632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45997.772839004632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45997.772839004632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45997.772839004632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45997.772839004632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45997.772839004632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45997.772839004632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45997.772839004632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45997.772839004632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45997.772839004632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45997.772839004632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45997.772839004632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45997.772839004632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45997.772839004632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45997.772839004632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45997.772839004632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45997.772839004632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45997.772839004632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45997.772839004632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45997.772839004632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45997.772839004632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45997.772839004632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45997.772839004632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45997.772839004632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45997.772839004632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45997.772839004632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45997.772839004632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45997.772839004632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45997.772839004632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45997.772839004632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45997.772839004632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45997.772839004632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ref="G298:G361" ca="1" si="5">IFERROR(NOW()-F298,"-")</f>
        <v>45997.772839004632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45997.772839004632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45997.772839004632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45997.772839004632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45997.772839004632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45997.772839004632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45997.772839004632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45997.772839004632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45997.772839004632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45997.772839004632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45997.772839004632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45997.772839004632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45997.772839004632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45997.772839004632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45997.772839004632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45997.772839004632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45997.772839004632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45997.772839004632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45997.772839004632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45997.772839004632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45997.772839004632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45997.772839004632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45997.772839004632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45997.772839004632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45997.772839004632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45997.772839004632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45997.772839004632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45997.772839004632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45997.772839004632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45997.772839004632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45997.772839004632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45997.772839004632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45997.772839004632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45997.772839004632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45997.772839004632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45997.772839004632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45997.772839004632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45997.772839004632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45997.772839004632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45997.772839004632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45997.772839004632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45997.772839004632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45997.772839004632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45997.772839004632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45997.772839004632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45997.772839004632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45997.772839004632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45997.772839004632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45997.772839004632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45997.772839004632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45997.772839004632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45997.772839004632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45997.772839004632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45997.772839004632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45997.772839004632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45997.772839004632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45997.772839004632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45997.772839004632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45997.772839004632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45997.772839004632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45997.772839004632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45997.772839004632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45997.772839004632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45997.772839004632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ref="G362:G425" ca="1" si="6">IFERROR(NOW()-F362,"-")</f>
        <v>45997.772839004632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45997.772839004632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45997.772839004632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45997.772839004632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45997.772839004632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45997.772839004632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45997.772839004632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45997.772839004632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45997.772839004632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45997.772839004632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45997.772839004632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45997.772839004632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45997.772839004632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45997.772839004632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45997.772839004632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45997.772839004632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45997.772839004632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45997.772839004632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45997.772839004632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45997.772839004632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45997.772839004632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45997.772839004632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45997.772839004632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45997.772839004632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45997.772839004632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45997.772839004632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45997.772839004632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45997.772839004632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45997.772839004632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45997.772839004632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45997.772839004632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45997.772839004632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45997.772839004632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45997.772839004632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45997.772839004632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45997.772839004632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45997.772839004632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45997.772839004632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45997.772839004632</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45997.772839004632</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45997.772839004632</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45997.772839004632</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45997.772839004632</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45997.772839004632</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45997.772839004632</v>
      </c>
      <c r="H406" s="117"/>
      <c r="I406" s="115" t="str">
        <f>IFERROR(VLOOKUP(D406,DB!A:F,6,0),"")</f>
        <v/>
      </c>
      <c r="J406" s="115" t="str">
        <f>IFERROR(VLOOKUP(D406,DB!A:G,7,0),"")</f>
        <v/>
      </c>
      <c r="K406" s="118"/>
      <c r="L406" s="133" t="str">
        <f>IFERROR(VLOOKUP(D406,DB!A:I,9,0),"")</f>
        <v/>
      </c>
    </row>
    <row r="407" spans="1:12" ht="31.5" customHeight="1">
      <c r="A407" s="139"/>
      <c r="B407" s="140" t="str">
        <f>IFERROR(VLOOKUP(D407,DB!A:K,11,0),"")</f>
        <v/>
      </c>
      <c r="C407" s="141"/>
      <c r="D407" s="140"/>
      <c r="E407" s="138"/>
      <c r="F407" s="142"/>
      <c r="G407" s="143">
        <f t="shared" ca="1" si="6"/>
        <v>45997.772839004632</v>
      </c>
      <c r="H407" s="142"/>
      <c r="I407" s="140" t="str">
        <f>IFERROR(VLOOKUP(D407,DB!A:F,6,0),"")</f>
        <v/>
      </c>
      <c r="J407" s="140" t="str">
        <f>IFERROR(VLOOKUP(D407,DB!A:G,7,0),"")</f>
        <v/>
      </c>
      <c r="K407" s="144"/>
      <c r="L407" s="145" t="str">
        <f>IFERROR(VLOOKUP(D407,DB!A:I,9,0),"")</f>
        <v/>
      </c>
    </row>
  </sheetData>
  <dataValidations count="2">
    <dataValidation allowBlank="1" showInputMessage="1" showErrorMessage="1" sqref="E1" xr:uid="{9E1BC488-8814-4F8A-8DBE-742B3278AB71}"/>
    <dataValidation type="list" allowBlank="1" showInputMessage="1" showErrorMessage="1" sqref="E2:E4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2025-12-06T15:34:56Z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