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60" documentId="120_S{2AC9BD13-BADA-5192-A53E-5A8FF88502F6}" xr6:coauthVersionLast="47" xr6:coauthVersionMax="47" xr10:uidLastSave="{37529295-4BA2-4375-AF2D-C5A48CC8654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<sst xmlns="http://schemas.openxmlformats.org/spreadsheetml/2006/main" count="180280" uniqueCount="39127">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</sst>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K12" sqref="K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326.7783215277741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R1</v>
      </c>
      <c r="C3" s="136">
        <v>1</v>
      </c>
      <c r="D3" s="75" t="s">
        <v>8542</v>
      </c>
      <c r="E3" s="135"/>
      <c r="F3" s="134"/>
      <c r="G3" s="133">
        <f ca="1">IFERROR(NOW()-F3,"-")</f>
        <v>45989.7267474537</v>
      </c>
      <c r="H3" s="134"/>
      <c r="I3" s="136" t="str">
        <f>IFERROR(VLOOKUP(D3,DB!A:F,6,0),"")</f>
        <v>Generator-SG</v>
      </c>
      <c r="J3" s="136" t="str">
        <f>IFERROR(VLOOKUP(D3,DB!A:G,7,0),"")</f>
        <v>Dead</v>
      </c>
      <c r="K3" s="132" t="s">
        <v>39023</v>
      </c>
      <c r="L3" s="131" t="str">
        <f>IFERROR(VLOOKUP(D3,DB!A:I,9,0),"")</f>
        <v>Latis</v>
      </c>
    </row>
    <row r="4" spans="1:15" s="61" customFormat="1" ht="15" customHeight="1">
      <c r="A4" s="137"/>
      <c r="B4" s="136" t="str">
        <f>IFERROR(VLOOKUP(D4,DB!A:K,11,0),"")</f>
        <v/>
      </c>
      <c r="C4" s="136"/>
      <c r="D4" s="56"/>
      <c r="E4" s="135"/>
      <c r="F4" s="134"/>
      <c r="G4" s="133">
        <f ca="1">IFERROR(NOW()-F4,"-")</f>
        <v>45989.7267474537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45989.7267474537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45989.7267474537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45989.7267474537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45989.7267474537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45989.7267474537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45989.7267474537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45989.7267474537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45989.7267474537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45989.7267474537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45989.7267474537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45989.7267474537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45989.7267474537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45989.7267474537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45989.7267474537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45989.7267474537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45989.7267474537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45989.7267474537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45989.7267474537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45989.7267474537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45989.7267474537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45989.7267474537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45989.7267474537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45989.7267474537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45989.7267474537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45989.7267474537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45989.7267474537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45989.7267474537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45989.7267474537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45989.7267474537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45989.7267474537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45989.7267474537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45989.7267474537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45989.7267474537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45989.7267474537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45989.7267474537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45989.7267474537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39024</v>
      </c>
      <c r="N1" s="84" t="s">
        <v>39025</v>
      </c>
      <c r="O1" s="84" t="s">
        <v>39026</v>
      </c>
      <c r="P1" s="84" t="s">
        <v>39027</v>
      </c>
      <c r="Q1" s="84" t="s">
        <v>39028</v>
      </c>
      <c r="R1" s="84" t="s">
        <v>39029</v>
      </c>
      <c r="S1" s="84" t="s">
        <v>39030</v>
      </c>
      <c r="T1" s="84" t="s">
        <v>39031</v>
      </c>
      <c r="U1" s="84" t="s">
        <v>39032</v>
      </c>
      <c r="V1" s="84" t="s">
        <v>39033</v>
      </c>
      <c r="W1" s="84" t="s">
        <v>39034</v>
      </c>
      <c r="X1" s="84" t="s">
        <v>39035</v>
      </c>
      <c r="Y1" s="84" t="s">
        <v>39036</v>
      </c>
      <c r="Z1" s="84" t="s">
        <v>39037</v>
      </c>
      <c r="AA1" s="84" t="s">
        <v>39038</v>
      </c>
      <c r="AB1" s="84" t="s">
        <v>39039</v>
      </c>
      <c r="AC1" s="84" t="s">
        <v>39040</v>
      </c>
      <c r="AD1" s="84" t="s">
        <v>39041</v>
      </c>
      <c r="AE1" s="84" t="s">
        <v>39042</v>
      </c>
      <c r="AF1" s="84" t="s">
        <v>39043</v>
      </c>
      <c r="AG1" s="84" t="s">
        <v>39044</v>
      </c>
      <c r="AH1" s="84" t="s">
        <v>39045</v>
      </c>
      <c r="AI1" s="84" t="s">
        <v>39046</v>
      </c>
      <c r="AJ1" s="84" t="s">
        <v>39047</v>
      </c>
      <c r="AK1" s="84" t="s">
        <v>39048</v>
      </c>
      <c r="AL1" s="84" t="s">
        <v>39049</v>
      </c>
      <c r="AM1" s="84" t="s">
        <v>39050</v>
      </c>
      <c r="AN1" s="84" t="s">
        <v>39051</v>
      </c>
      <c r="AO1" s="84" t="s">
        <v>39052</v>
      </c>
      <c r="AP1" s="84" t="s">
        <v>39053</v>
      </c>
      <c r="AQ1" s="84" t="s">
        <v>39054</v>
      </c>
      <c r="AR1" s="84" t="s">
        <v>39055</v>
      </c>
      <c r="AS1" s="84" t="s">
        <v>39056</v>
      </c>
      <c r="AT1" s="84" t="s">
        <v>39057</v>
      </c>
      <c r="AU1" s="84" t="s">
        <v>39058</v>
      </c>
      <c r="AV1" s="84" t="s">
        <v>39059</v>
      </c>
      <c r="AW1" s="84" t="s">
        <v>39060</v>
      </c>
      <c r="AX1" s="84" t="s">
        <v>39061</v>
      </c>
      <c r="AY1" s="84" t="s">
        <v>39062</v>
      </c>
      <c r="AZ1" s="84" t="s">
        <v>39063</v>
      </c>
      <c r="BA1" s="84" t="s">
        <v>39064</v>
      </c>
      <c r="BB1" s="84" t="s">
        <v>39065</v>
      </c>
      <c r="BC1" s="84" t="s">
        <v>39066</v>
      </c>
      <c r="BD1" s="84" t="s">
        <v>39067</v>
      </c>
      <c r="BE1" s="84" t="s">
        <v>39068</v>
      </c>
      <c r="BF1" s="84" t="s">
        <v>39069</v>
      </c>
      <c r="BG1" s="84" t="s">
        <v>39070</v>
      </c>
      <c r="BH1" s="84" t="s">
        <v>39071</v>
      </c>
      <c r="BI1" s="84" t="s">
        <v>39072</v>
      </c>
      <c r="BJ1" s="84" t="s">
        <v>39073</v>
      </c>
      <c r="BK1" s="84" t="s">
        <v>39074</v>
      </c>
      <c r="BL1" s="84" t="s">
        <v>39075</v>
      </c>
      <c r="BM1" s="84" t="s">
        <v>39076</v>
      </c>
      <c r="BN1" s="84" t="s">
        <v>39077</v>
      </c>
      <c r="BO1" s="84" t="s">
        <v>39078</v>
      </c>
      <c r="BP1" s="84" t="s">
        <v>39079</v>
      </c>
      <c r="BQ1" s="84" t="s">
        <v>39080</v>
      </c>
      <c r="BR1" s="84" t="s">
        <v>39081</v>
      </c>
      <c r="BS1" s="84" t="s">
        <v>39082</v>
      </c>
      <c r="BT1" s="84" t="s">
        <v>39083</v>
      </c>
      <c r="BU1" s="84" t="s">
        <v>39084</v>
      </c>
      <c r="BV1" s="84" t="s">
        <v>39085</v>
      </c>
      <c r="BW1" s="84" t="s">
        <v>39086</v>
      </c>
      <c r="BX1" s="84" t="s">
        <v>39087</v>
      </c>
      <c r="BY1" s="84" t="s">
        <v>39088</v>
      </c>
      <c r="BZ1" s="84" t="s">
        <v>39089</v>
      </c>
      <c r="CA1" s="84" t="s">
        <v>39090</v>
      </c>
      <c r="CB1" s="84" t="s">
        <v>39091</v>
      </c>
      <c r="CC1" s="84" t="s">
        <v>39092</v>
      </c>
      <c r="CD1" s="84" t="s">
        <v>39093</v>
      </c>
      <c r="CE1" s="84" t="s">
        <v>39094</v>
      </c>
      <c r="CF1" s="84" t="s">
        <v>39095</v>
      </c>
      <c r="CG1" s="84" t="s">
        <v>39096</v>
      </c>
      <c r="CH1" s="84" t="s">
        <v>39097</v>
      </c>
      <c r="CI1" s="84" t="s">
        <v>39098</v>
      </c>
      <c r="CJ1" s="84" t="s">
        <v>39099</v>
      </c>
    </row>
    <row r="2" spans="1:88" s="118" customFormat="1" ht="31.5" customHeight="1">
      <c r="A2" s="58" t="s">
        <v>39100</v>
      </c>
      <c r="B2" s="58" t="s">
        <v>27</v>
      </c>
      <c r="C2" s="58">
        <v>1</v>
      </c>
      <c r="D2" s="58" t="s">
        <v>19542</v>
      </c>
      <c r="E2" s="81" t="s">
        <v>39101</v>
      </c>
      <c r="F2" s="71">
        <v>45322.056979166664</v>
      </c>
      <c r="G2" s="72" t="s">
        <v>39102</v>
      </c>
      <c r="H2" s="83">
        <v>45322.050729166665</v>
      </c>
      <c r="I2" s="58" t="s">
        <v>88</v>
      </c>
      <c r="J2" s="58" t="s">
        <v>65</v>
      </c>
      <c r="K2" s="82" t="s">
        <v>39103</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39104</v>
      </c>
      <c r="B3" s="58" t="str">
        <f>IFERROR(VLOOKUP(D3,DB!A:K,11,0),"")</f>
        <v>R2</v>
      </c>
      <c r="C3" s="58">
        <v>1</v>
      </c>
      <c r="D3" s="58" t="s">
        <v>25643</v>
      </c>
      <c r="E3" s="81" t="s">
        <v>39021</v>
      </c>
      <c r="F3" s="71">
        <v>45824.999837962961</v>
      </c>
      <c r="G3" s="72">
        <f t="shared" ref="G3" ca="1" si="0">IFERROR(NOW()-F3,"-")</f>
        <v>164.72690949073876</v>
      </c>
      <c r="H3" s="71">
        <v>45824.993587962963</v>
      </c>
      <c r="I3" s="58" t="str">
        <f>IFERROR(VLOOKUP(D3,DB!A:F,6,0),"")</f>
        <v>Generator-SG</v>
      </c>
      <c r="J3" s="58" t="str">
        <f>IFERROR(VLOOKUP(D3,DB!A:G,7,0),"")</f>
        <v>Good</v>
      </c>
      <c r="K3" s="82" t="s">
        <v>39105</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39106</v>
      </c>
      <c r="B4" s="18" t="str">
        <f>IFERROR(VLOOKUP(D4,DB!A:K,11,0),"")</f>
        <v>R2</v>
      </c>
      <c r="C4" s="18">
        <v>1</v>
      </c>
      <c r="D4" s="18" t="s">
        <v>17733</v>
      </c>
      <c r="E4" s="81" t="s">
        <v>39021</v>
      </c>
      <c r="F4" s="100">
        <v>45984.387418981481</v>
      </c>
      <c r="G4" s="101">
        <f ca="1">IFERROR(NOW()-F4,"-")</f>
        <v>5.3393284722187673</v>
      </c>
      <c r="H4" s="100">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39108</v>
      </c>
      <c r="B5" s="18" t="s">
        <v>39109</v>
      </c>
      <c r="C5" s="18">
        <v>1</v>
      </c>
      <c r="D5" s="18" t="s">
        <v>39110</v>
      </c>
      <c r="E5" s="99" t="s">
        <v>39021</v>
      </c>
      <c r="F5" s="100">
        <v>45988.640810185185</v>
      </c>
      <c r="G5" s="101">
        <f ca="1">IFERROR(NOW()-F5,"-")</f>
        <v>1.0859372685154085</v>
      </c>
      <c r="H5" s="145">
        <v>45988.622488425928</v>
      </c>
      <c r="I5" s="18" t="s">
        <v>39111</v>
      </c>
      <c r="J5" s="18" t="s">
        <v>629</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45989.7267474537</v>
      </c>
      <c r="H6" s="100"/>
      <c r="I6" s="18" t="str">
        <f>IFERROR(VLOOKUP(D6,DB!A:F,6,0),"")</f>
        <v/>
      </c>
      <c r="J6" s="18" t="str">
        <f>IFERROR(VLOOKUP(D6,DB!A:G,7,0),"")</f>
        <v/>
      </c>
      <c r="K6" s="19" t="s">
        <v>39114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45989.7267474537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45989.7267474537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45989.7267474537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45989.7267474537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45989.7267474537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45989.7267474537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45989.7267474537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45989.7267474537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45989.7267474537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45989.7267474537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45989.7267474537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45989.7267474537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45989.7267474537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45989.7267474537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45989.7267474537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45989.7267474537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45989.7267474537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45989.7267474537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45989.7267474537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45989.7267474537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45989.7267474537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45989.7267474537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45989.7267474537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45989.7267474537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45989.7267474537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45989.7267474537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45989.7267474537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45989.7267474537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45989.7267474537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45989.7267474537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45989.7267474537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45989.7267474537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45989.7267474537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45989.7267474537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45989.7267474537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45989.7267474537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45989.7267474537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45989.7267474537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45989.7267474537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45989.7267474537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45989.7267474537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45989.7267474537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45989.7267474537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45989.7267474537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45989.7267474537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45989.7267474537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45989.7267474537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45989.7267474537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45989.7267474537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45989.7267474537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45989.7267474537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45989.7267474537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45989.7267474537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45989.7267474537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45989.7267474537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45989.7267474537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45989.7267474537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45989.7267474537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45989.7267474537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45989.7267474537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45989.7267474537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45989.7267474537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45989.7267474537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45989.7267474537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45989.7267474537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45989.7267474537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45989.7267474537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45989.7267474537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45989.7267474537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45989.7267474537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45989.7267474537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45989.7267474537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45989.7267474537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45989.7267474537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45989.7267474537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45989.7267474537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45989.7267474537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45989.7267474537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45989.7267474537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45989.7267474537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45989.7267474537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45989.7267474537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45989.7267474537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45989.7267474537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45989.7267474537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45989.7267474537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45989.7267474537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45989.7267474537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45989.7267474537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45989.7267474537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45989.7267474537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45989.7267474537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45989.7267474537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45989.7267474537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45989.7267474537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45989.7267474537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45989.7267474537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45989.7267474537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45989.7267474537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45989.7267474537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45989.7267474537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45989.7267474537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45989.7267474537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45989.7267474537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45989.7267474537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45989.7267474537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45989.7267474537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45989.7267474537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45989.7267474537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45989.7267474537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45989.7267474537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45989.7267474537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45989.7267474537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45989.7267474537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45989.7267474537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45989.7267474537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45989.7267474537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45989.7267474537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45989.7267474537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45989.7267474537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45989.7267474537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45989.7267474537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45989.7267474537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45989.7267474537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45989.7267474537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45989.7267474537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45989.7267474537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45989.7267474537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45989.7267474537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45989.7267474537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45989.7267474537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45989.7267474537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45989.7267474537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45989.7267474537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45989.7267474537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45989.7267474537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45989.7267474537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45989.7267474537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45989.7267474537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45989.7267474537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45989.7267474537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45989.7267474537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45989.7267474537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45989.7267474537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45989.7267474537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45989.7267474537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45989.7267474537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45989.7267474537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45989.7267474537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45989.7267474537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45989.7267474537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45989.7267474537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45989.7267474537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45989.7267474537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45989.7267474537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45989.7267474537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45989.7267474537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45989.7267474537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45989.7267474537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45989.7267474537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45989.7267474537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45989.7267474537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45989.7267474537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45989.7267474537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45989.7267474537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45989.7267474537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45989.7267474537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45989.7267474537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45989.7267474537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45989.7267474537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45989.7267474537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45989.7267474537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45989.7267474537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45989.7267474537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45989.7267474537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45989.7267474537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45989.7267474537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45989.7267474537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45989.7267474537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45989.7267474537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45989.7267474537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45989.7267474537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45989.7267474537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45989.7267474537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45989.7267474537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45989.7267474537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45989.7267474537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45989.7267474537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45989.7267474537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45989.7267474537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45989.7267474537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45989.7267474537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45989.7267474537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45989.7267474537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45989.7267474537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45989.7267474537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45989.7267474537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45989.7267474537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45989.7267474537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45989.7267474537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45989.7267474537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45989.7267474537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45989.7267474537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45989.7267474537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45989.7267474537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45989.7267474537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45989.7267474537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45989.7267474537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45989.7267474537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45989.7267474537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45989.7267474537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45989.7267474537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45989.7267474537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45989.7267474537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45989.7267474537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45989.7267474537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45989.7267474537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45989.7267474537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45989.7267474537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45989.7267474537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45989.7267474537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45989.7267474537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45989.7267474537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45989.7267474537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45989.7267474537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45989.7267474537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45989.7267474537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45989.7267474537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45989.7267474537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45989.7267474537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45989.7267474537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45989.7267474537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45989.7267474537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45989.7267474537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45989.7267474537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45989.7267474537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45989.7267474537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45989.7267474537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45989.7267474537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45989.7267474537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45989.7267474537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45989.7267474537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45989.7267474537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45989.7267474537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45989.7267474537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45989.7267474537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45989.7267474537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45989.7267474537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45989.7267474537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45989.7267474537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45989.7267474537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45989.7267474537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45989.7267474537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45989.7267474537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45989.7267474537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45989.7267474537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45989.7267474537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45989.7267474537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45989.7267474537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45989.7267474537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45989.7267474537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45989.7267474537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45989.7267474537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45989.7267474537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45989.7267474537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45989.7267474537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45989.7267474537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45989.7267474537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45989.7267474537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45989.7267474537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45989.7267474537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45989.7267474537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45989.7267474537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45989.7267474537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45989.7267474537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45989.7267474537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45989.7267474537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45989.7267474537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45989.7267474537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45989.7267474537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45989.7267474537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45989.7267474537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45989.7267474537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45989.7267474537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45989.7267474537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45989.7267474537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45989.7267474537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45989.7267474537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45989.7267474537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45989.7267474537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45989.7267474537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45989.7267474537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45989.7267474537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45989.7267474537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45989.7267474537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45989.7267474537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45989.7267474537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45989.7267474537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45989.7267474537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45989.7267474537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45989.7267474537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45989.7267474537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45989.7267474537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45989.7267474537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45989.7267474537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45989.7267474537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45989.7267474537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45989.7267474537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45989.7267474537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45989.7267474537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45989.7267474537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45989.7267474537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45989.7267474537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45989.7267474537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45989.7267474537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45989.7267474537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45989.7267474537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45989.7267474537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45989.7267474537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45989.7267474537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45989.7267474537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45989.7267474537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45989.7267474537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45989.7267474537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45989.7267474537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45989.7267474537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45989.7267474537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45989.7267474537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45989.7267474537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45989.7267474537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45989.7267474537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45989.7267474537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45989.7267474537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45989.7267474537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45989.7267474537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45989.7267474537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45989.7267474537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45989.7267474537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45989.7267474537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45989.7267474537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45989.7267474537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45989.7267474537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45989.7267474537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45989.7267474537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45989.7267474537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45989.7267474537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45989.7267474537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45989.7267474537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45989.7267474537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45989.7267474537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45989.7267474537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45989.7267474537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45989.7267474537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45989.7267474537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45989.7267474537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45989.7267474537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45989.7267474537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45989.7267474537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45989.7267474537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45989.7267474537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45989.7267474537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45989.7267474537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45989.7267474537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45989.7267474537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45989.7267474537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45989.7267474537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45989.7267474537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45989.7267474537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45989.7267474537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45989.7267474537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45989.7267474537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45989.7267474537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45989.7267474537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45989.7267474537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45989.7267474537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45989.7267474537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45989.7267474537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45989.7267474537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45989.7267474537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45989.7267474537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45989.7267474537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45989.7267474537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45989.7267474537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45989.7267474537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45989.7267474537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45989.7267474537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45989.7267474537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45989.7267474537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45989.7267474537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45989.7267474537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45989.7267474537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45989.7267474537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45989.7267474537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45989.7267474537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45989.7267474537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45989.7267474537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45989.7267474537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45989.7267474537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45989.7267474537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45989.7267474537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45989.7267474537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45989.7267474537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45989.7267474537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45989.7267474537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45989.7267474537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45989.7267474537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45989.7267474537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45989.7267474537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45989.7267474537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45989.7267474537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45989.7267474537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45989.7267474537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45989.7267474537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45989.7267474537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45989.7267474537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45989.7267474537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45989.7267474537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45989.7267474537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45989.7267474537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45989.7267474537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45989.7267474537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45989.7267474537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45989.7267474537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45989.7267474537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45989.7267474537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45989.7267474537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45989.7267474537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45989.7267474537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45989.7267474537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45989.7267474537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45989.7267474537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45989.7267474537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45989.7267474537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45989.7267474537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45989.7267474537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45989.7267474537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45989.7267474537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45989.7267474537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45989.7267474537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45989.7267474537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45989.7267474537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45989.7267474537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45989.7267474537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45989.7267474537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45989.7267474537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45989.7267474537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45989.7267474537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45989.7267474537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45989.7267474537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45989.7267474537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45989.7267474537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45989.7267474537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45989.7267474537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45989.7267474537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45989.7267474537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45989.7267474537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45989.7267474537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45989.7267474537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45989.7267474537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45989.7267474537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45989.7267474537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45989.7267474537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45989.7267474537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45989.7267474537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45989.7267474537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45989.7267474537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45989.7267474537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45989.7267474537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45989.7267474537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45989.7267474537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45989.7267474537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45989.7267474537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45989.7267474537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45989.7267474537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45989.7267474537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45989.7267474537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45989.7267474537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45989.7267474537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45989.7267474537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45989.7267474537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45989.7267474537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45989.7267474537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45989.7267474537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45989.7267474537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45989.7267474537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45989.7267474537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45989.7267474537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45989.7267474537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45989.7267474537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45989.7267474537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45989.7267474537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45989.7267474537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45989.7267474537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45989.7267474537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45989.7267474537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45989.7267474537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45989.7267474537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45989.7267474537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45989.7267474537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45989.7267474537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45989.7267474537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45989.7267474537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45989.7267474537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45989.7267474537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45989.7267474537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45989.7267474537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45989.7267474537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45989.7267474537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45989.7267474537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45989.7267474537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45989.7267474537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45989.7267474537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45989.7267474537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45989.7267474537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45989.7267474537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45989.7267474537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45989.7267474537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45989.7267474537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45989.7267474537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45989.7267474537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45989.7267474537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45989.7267474537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45989.7267474537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45989.7267474537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45989.7267474537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45989.7267474537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45989.7267474537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45989.7267474537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45989.7267474537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45989.7267474537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45989.7267474537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45989.7267474537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45989.7267474537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45989.7267474537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45989.7267474537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45989.7267474537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45989.7267474537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45989.7267474537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45989.7267474537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45989.7267474537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45989.7267474537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45989.7267474537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45989.7267474537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45989.7267474537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45989.7267474537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45989.7267474537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45989.7267474537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45989.7267474537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45989.7267474537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45989.7267474537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45989.7267474537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45989.7267474537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45989.7267474537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45989.7267474537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45989.7267474537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45989.7267474537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45989.7267474537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45989.7267474537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45989.7267474537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45989.7267474537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45989.7267474537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45989.7267474537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45989.7267474537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45989.7267474537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45989.7267474537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45989.7267474537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45989.7267474537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45989.7267474537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45989.7267474537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45989.7267474537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45989.7267474537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45989.7267474537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45989.7267474537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45989.7267474537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45989.7267474537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45989.7267474537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45989.7267474537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45989.7267474537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45989.7267474537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45989.7267474537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45989.7267474537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45989.7267474537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45989.7267474537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45989.7267474537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45989.7267474537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45989.7267474537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45989.7267474537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45989.7267474537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45989.7267474537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45989.7267474537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45989.7267474537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45989.7267474537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45989.7267474537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45989.7267474537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45989.7267474537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45989.7267474537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45989.7267474537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45989.7267474537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45989.7267474537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45989.7267474537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45989.7267474537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45989.7267474537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45989.7267474537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45989.7267474537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45989.7267474537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45989.7267474537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45989.7267474537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45989.7267474537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45989.7267474537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45989.7267474537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45989.7267474537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45989.7267474537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45989.7267474537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45989.7267474537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45989.7267474537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45989.7267474537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45989.7267474537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45989.7267474537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45989.7267474537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45989.7267474537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45989.7267474537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45989.7267474537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45989.7267474537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45989.7267474537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45989.7267474537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45989.7267474537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45989.7267474537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45989.7267474537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45989.7267474537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45989.7267474537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45989.7267474537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45989.7267474537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45989.7267474537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45989.7267474537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45989.7267474537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45989.7267474537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45989.7267474537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45989.7267474537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45989.7267474537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45989.7267474537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45989.7267474537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45989.7267474537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45989.7267474537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45989.7267474537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45989.7267474537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45989.7267474537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45989.7267474537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45989.7267474537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45989.7267474537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45989.7267474537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45989.7267474537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45989.7267474537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45989.7267474537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45989.7267474537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45989.7267474537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45989.7267474537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45989.7267474537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45989.7267474537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45989.7267474537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45989.7267474537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45989.7267474537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45989.7267474537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45989.7267474537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45989.7267474537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45989.7267474537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45989.7267474537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45989.7267474537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45989.7267474537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45989.7267474537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45989.7267474537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45989.7267474537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45989.7267474537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45989.7267474537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45989.7267474537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45989.7267474537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45989.7267474537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45989.7267474537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45989.7267474537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45989.7267474537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45989.7267474537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45989.7267474537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45989.7267474537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45989.7267474537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45989.7267474537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45989.7267474537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45989.7267474537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45989.7267474537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45989.7267474537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45989.7267474537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45989.7267474537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45989.7267474537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45989.7267474537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45989.7267474537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45989.7267474537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45989.7267474537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45989.7267474537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45989.7267474537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45989.7267474537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45989.7267474537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45989.7267474537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45989.7267474537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45989.7267474537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45989.7267474537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45989.7267474537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45989.7267474537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45989.7267474537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45989.7267474537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45989.7267474537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45989.7267474537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45989.7267474537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45989.7267474537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45989.7267474537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45989.7267474537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45989.7267474537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45989.7267474537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45989.7267474537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45989.7267474537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45989.7267474537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45989.7267474537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45989.7267474537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45989.7267474537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45989.7267474537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45989.7267474537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45989.7267474537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45989.7267474537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45989.7267474537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45989.7267474537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45989.7267474537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45989.7267474537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45989.7267474537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45989.7267474537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45989.7267474537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45989.7267474537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45989.7267474537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45989.7267474537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45989.7267474537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45989.7267474537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45989.7267474537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45989.7267474537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45989.7267474537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45989.7267474537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45989.7267474537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45989.7267474537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45989.7267474537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45989.7267474537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45989.7267474537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45989.7267474537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45989.7267474537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45989.7267474537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45989.7267474537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45989.7267474537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45989.7267474537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45989.7267474537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45989.7267474537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45989.7267474537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45989.7267474537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45989.7267474537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45989.7267474537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45989.7267474537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45989.7267474537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45989.7267474537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45989.7267474537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45989.7267474537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45989.7267474537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45989.7267474537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45989.7267474537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45989.7267474537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45989.7267474537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45989.7267474537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45989.7267474537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45989.7267474537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45989.7267474537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45989.7267474537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45989.7267474537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45989.7267474537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45989.7267474537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45989.7267474537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45989.7267474537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45989.7267474537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45989.7267474537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45989.7267474537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45989.7267474537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45989.7267474537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45989.7267474537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45989.7267474537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45989.7267474537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45989.7267474537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45989.7267474537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45989.7267474537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45989.7267474537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45989.7267474537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45989.7267474537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45989.7267474537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45989.7267474537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45989.7267474537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45989.7267474537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45989.7267474537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45989.7267474537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45989.7267474537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45989.7267474537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45989.7267474537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45989.7267474537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45989.7267474537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45989.7267474537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45989.7267474537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45989.7267474537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45989.7267474537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45989.7267474537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45989.7267474537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45989.7267474537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45989.7267474537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45989.7267474537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45989.7267474537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45989.7267474537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45989.7267474537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45989.7267474537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45989.7267474537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45989.7267474537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45989.7267474537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45989.7267474537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45989.7267474537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45989.7267474537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45989.7267474537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45989.7267474537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45989.7267474537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45989.7267474537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45989.7267474537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45989.7267474537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45989.7267474537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45989.7267474537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45989.7267474537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45989.7267474537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45989.7267474537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45989.7267474537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45989.7267474537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45989.7267474537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45989.7267474537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45989.7267474537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45989.7267474537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45989.7267474537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45989.7267474537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45989.7267474537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45989.7267474537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45989.7267474537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45989.7267474537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45989.7267474537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45989.7267474537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45989.7267474537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45989.7267474537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45989.7267474537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45989.7267474537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45989.7267474537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45989.7267474537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45989.7267474537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45989.7267474537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45989.7267474537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45989.7267474537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45989.7267474537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45989.7267474537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45989.7267474537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45989.7267474537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45989.7267474537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45989.7267474537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45989.7267474537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45989.7267474537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45989.7267474537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45989.7267474537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45989.7267474537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45989.7267474537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45989.7267474537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45989.7267474537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45989.7267474537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45989.7267474537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45989.7267474537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45989.7267474537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45989.7267474537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45989.7267474537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45989.7267474537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45989.7267474537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45989.7267474537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45989.7267474537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45989.7267474537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45989.7267474537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45989.7267474537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45989.7267474537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45989.7267474537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45989.7267474537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45989.7267474537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45989.7267474537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45989.7267474537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45989.7267474537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45989.7267474537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45989.7267474537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45989.7267474537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45989.7267474537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45989.7267474537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45989.7267474537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45989.7267474537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45989.7267474537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45989.7267474537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45989.7267474537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45989.7267474537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45989.7267474537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45989.7267474537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45989.7267474537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45989.7267474537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45989.7267474537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45989.7267474537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45989.7267474537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45989.7267474537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45989.7267474537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45989.7267474537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45989.7267474537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45989.7267474537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45989.7267474537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45989.7267474537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45989.7267474537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45989.7267474537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45989.7267474537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45989.7267474537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45989.7267474537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45989.7267474537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45989.7267474537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45989.7267474537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45989.7267474537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45989.7267474537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45989.7267474537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45989.7267474537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45989.7267474537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45989.7267474537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45989.7267474537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45989.7267474537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45989.7267474537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45989.7267474537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45989.7267474537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45989.7267474537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45989.7267474537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45989.7267474537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45989.7267474537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45989.7267474537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45989.7267474537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45989.7267474537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45989.7267474537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45989.7267474537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45989.7267474537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45989.7267474537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45989.7267474537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45989.7267474537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45989.7267474537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45989.7267474537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45989.7267474537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45989.7267474537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45989.7267474537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45989.7267474537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45989.7267474537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45989.7267474537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45989.7267474537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45989.7267474537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45989.7267474537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45989.7267474537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45989.7267474537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45989.7267474537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45989.7267474537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45989.7267474537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45989.7267474537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45989.7267474537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45989.7267474537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45989.7267474537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45989.7267474537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45989.7267474537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45989.7267474537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45989.7267474537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45989.7267474537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45989.7267474537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45989.7267474537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45989.7267474537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45989.7267474537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45989.7267474537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45989.7267474537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45989.7267474537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45989.7267474537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45989.7267474537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45989.7267474537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45989.7267474537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45989.7267474537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45989.7267474537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45989.7267474537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45989.7267474537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45989.7267474537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45989.7267474537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45989.7267474537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45989.7267474537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45989.7267474537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45989.7267474537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45989.7267474537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45989.7267474537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45989.7267474537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45989.7267474537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45989.7267474537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45989.7267474537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45989.7267474537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45989.7267474537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45989.7267474537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45989.7267474537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45989.7267474537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45989.7267474537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45989.7267474537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45989.7267474537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45989.7267474537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45989.7267474537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45989.7267474537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45989.7267474537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45989.7267474537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45989.7267474537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45989.7267474537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45989.7267474537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45989.7267474537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45989.7267474537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45989.7267474537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45989.7267474537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45989.7267474537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45989.7267474537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45989.7267474537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45989.7267474537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45989.7267474537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45989.7267474537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45989.7267474537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45989.7267474537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286.24602986110403</v>
      </c>
      <c r="H2" s="92">
        <v>45703.474768518521</v>
      </c>
      <c r="I2" s="92" t="str">
        <f>IFERROR(VLOOKUP(D2,DB!A:F,6,0),"")</f>
        <v>SCECO</v>
      </c>
      <c r="J2" s="92" t="str">
        <f>IFERROR(VLOOKUP(D2,DB!A:G,7,0),"")</f>
        <v>Dead</v>
      </c>
      <c r="K2" s="94" t="s">
        <v>39116</v>
      </c>
      <c r="L2" s="88" t="str">
        <f>IFERROR(VLOOKUP(D2,DB!A:I,9,0),"")</f>
        <v>Latis</v>
      </c>
    </row>
    <row r="3" spans="1:16" ht="15" customHeight="1">
      <c r="A3" s="110" t="s">
        <v>39117</v>
      </c>
      <c r="B3" s="88" t="str">
        <f>IFERROR(VLOOKUP(D3,DB!A:K,11,0),"")</f>
        <v>R4</v>
      </c>
      <c r="C3" s="90">
        <v>2</v>
      </c>
      <c r="D3" s="88" t="s">
        <v>36001</v>
      </c>
      <c r="E3" s="91" t="s">
        <v>39021</v>
      </c>
      <c r="F3" s="92">
        <v>45989.70108796296</v>
      </c>
      <c r="G3" s="93">
        <f t="shared" ref="G3:G65" ca="1" si="0">IFERROR(NOW()-F3,"")</f>
        <v>2.5659490740508772E-2</v>
      </c>
      <c r="H3" s="92">
        <v>45989.719317129631</v>
      </c>
      <c r="I3" s="110" t="str">
        <f>IFERROR(VLOOKUP(D3,DB!A:F,6,0),"")</f>
        <v>SCECO</v>
      </c>
      <c r="J3" s="110" t="str">
        <f>IFERROR(VLOOKUP(D3,DB!A:G,7,0),"")</f>
        <v>Dead</v>
      </c>
      <c r="K3" s="94" t="s">
        <v>39118</v>
      </c>
      <c r="L3" s="88" t="str">
        <f>IFERROR(VLOOKUP(D3,DB!A:I,9,0),"")</f>
        <v>Latis</v>
      </c>
    </row>
    <row r="4" spans="1:16" ht="15" customHeight="1">
      <c r="A4" s="110"/>
      <c r="B4" s="88" t="str">
        <f>IFERROR(VLOOKUP(D4,DB!A:K,11,0),"")</f>
        <v/>
      </c>
      <c r="C4" s="90"/>
      <c r="D4" s="88"/>
      <c r="E4" s="91"/>
      <c r="F4" s="92"/>
      <c r="G4" s="93">
        <f t="shared" ca="1" si="0"/>
        <v>45989.7267474537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45989.7267474537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45989.7267474537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45989.7267474537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45989.7267474537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45989.7267474537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45989.7267474537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45989.7267474537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45989.7267474537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45989.7267474537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45989.7267474537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45989.7267474537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45989.7267474537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45989.7267474537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45989.7267474537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45989.7267474537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45989.7267474537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45989.7267474537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45989.7267474537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45989.7267474537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45989.7267474537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45989.7267474537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45989.7267474537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45989.7267474537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45989.7267474537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45989.7267474537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45989.7267474537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45989.7267474537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45989.7267474537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45989.7267474537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45989.7267474537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45989.7267474537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45989.7267474537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45989.7267474537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45989.7267474537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45989.7267474537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45989.7267474537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45989.7267474537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45989.7267474537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45989.7267474537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45989.7267474537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45989.7267474537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45989.7267474537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45989.7267474537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45989.7267474537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45989.7267474537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45989.7267474537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45989.7267474537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45989.7267474537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45989.7267474537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45989.7267474537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45989.7267474537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45989.7267474537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45989.7267474537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45989.7267474537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45989.7267474537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45989.7267474537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45989.7267474537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45989.7267474537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45989.7267474537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45989.7267474537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45989.7267474537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45989.7267474537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45989.7267474537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45989.7267474537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45989.7267474537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45989.7267474537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45989.7267474537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45989.7267474537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45989.7267474537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45989.7267474537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45989.7267474537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45989.7267474537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45989.7267474537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45989.7267474537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45989.7267474537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45989.7267474537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45989.7267474537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45989.7267474537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45989.7267474537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45989.7267474537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45989.7267474537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45989.7267474537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45989.7267474537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45989.7267474537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45989.7267474537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45989.7267474537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45989.7267474537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45989.7267474537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45989.7267474537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45989.7267474537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45989.7267474537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45989.7267474537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45989.7267474537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45989.7267474537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45989.7267474537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45989.7267474537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45989.7267474537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45989.7267474537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45989.7267474537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45989.7267474537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45989.7267474537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45989.7267474537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45989.7267474537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45989.7267474537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45989.7267474537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45989.7267474537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45989.7267474537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45989.7267474537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45989.7267474537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45989.7267474537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45989.7267474537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45989.7267474537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45989.7267474537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45989.7267474537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45989.7267474537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45989.7267474537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45989.7267474537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45989.7267474537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45989.7267474537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45989.7267474537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45989.7267474537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45989.7267474537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45989.7267474537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45989.7267474537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45989.7267474537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45989.7267474537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45989.7267474537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45989.7267474537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45989.7267474537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45989.7267474537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45989.7267474537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45989.7267474537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45989.7267474537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45989.7267474537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45989.7267474537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45989.7267474537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45989.7267474537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45989.7267474537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45989.7267474537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45989.7267474537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45989.7267474537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45989.7267474537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45989.7267474537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45989.7267474537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45989.7267474537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45989.7267474537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45989.7267474537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45989.7267474537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45989.7267474537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45989.7267474537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45989.7267474537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45989.7267474537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45989.7267474537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45989.7267474537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45989.7267474537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45989.7267474537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45989.7267474537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45989.7267474537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45989.7267474537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45989.7267474537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45989.7267474537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45989.7267474537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45989.7267474537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45989.7267474537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45989.7267474537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45989.7267474537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45989.7267474537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45989.7267474537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45989.7267474537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45989.7267474537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45989.7267474537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45989.7267474537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45989.7267474537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45989.7267474537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45989.7267474537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45989.7267474537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45989.7267474537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45989.7267474537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45989.7267474537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45989.7267474537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45989.7267474537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45989.7267474537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45989.7267474537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45989.7267474537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45989.7267474537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45989.7267474537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45989.7267474537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45989.7267474537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45989.7267474537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45989.7267474537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45989.7267474537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45989.7267474537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45989.7267474537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45989.7267474537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45989.7267474537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45989.7267474537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45989.7267474537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45989.7267474537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45989.7267474537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45989.7267474537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45989.7267474537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45989.7267474537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45989.7267474537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45989.7267474537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45989.7267474537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45989.7267474537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45989.7267474537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45989.7267474537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45989.7267474537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45989.7267474537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45989.7267474537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45989.7267474537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45989.7267474537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45989.7267474537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45989.7267474537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45989.7267474537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45989.7267474537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45989.7267474537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45989.7267474537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45989.7267474537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45989.7267474537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45989.7267474537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45989.7267474537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45989.7267474537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45989.7267474537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45989.7267474537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45989.7267474537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45989.7267474537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45989.7267474537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45989.7267474537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45989.7267474537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45989.7267474537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45989.7267474537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45989.7267474537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45989.7267474537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45989.7267474537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45989.7267474537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45989.7267474537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45989.7267474537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45989.7267474537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45989.7267474537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45989.7267474537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45989.7267474537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45989.7267474537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45989.7267474537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45989.7267474537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45989.7267474537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45989.7267474537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45989.7267474537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45989.7267474537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45989.7267474537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45989.7267474537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45989.7267474537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45989.7267474537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45989.7267474537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45989.7267474537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45989.7267474537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45989.7267474537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45989.7267474537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45989.7267474537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45989.7267474537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45989.7267474537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45989.7267474537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45989.7267474537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45989.7267474537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45989.7267474537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45989.7267474537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45989.7267474537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45989.7267474537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45989.7267474537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45989.7267474537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45989.7267474537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45989.7267474537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45989.7267474537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45989.7267474537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45989.7267474537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45989.7267474537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45989.7267474537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45989.7267474537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45989.7267474537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45989.7267474537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45989.7267474537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45989.7267474537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45989.7267474537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45989.7267474537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45989.7267474537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45989.7267474537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45989.7267474537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45989.7267474537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45989.7267474537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45989.7267474537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45989.7267474537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45989.7267474537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45989.7267474537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45989.7267474537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45989.7267474537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45989.7267474537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45989.7267474537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45989.7267474537</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97.894687268511916</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39101</v>
      </c>
      <c r="F3" s="38">
        <v>45926.188877314817</v>
      </c>
      <c r="G3" s="105">
        <f t="shared" ref="G3" ca="1" si="0">IFERROR(NOW()-F3,"")</f>
        <v>63.537870138883591</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39101</v>
      </c>
      <c r="F4" s="107">
        <v>45948.661111111112</v>
      </c>
      <c r="G4" s="108">
        <f t="shared" ref="G4" ca="1" si="1">IFERROR(NOW()-F4,"")</f>
        <v>41.065636342587823</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8.3534488425866584</v>
      </c>
      <c r="H5" s="146">
        <v>45981.360798611109</v>
      </c>
      <c r="I5" s="106" t="str">
        <f>IFERROR(VLOOKUP(D5,DB!A:F,6,0),"")</f>
        <v>SCECO</v>
      </c>
      <c r="J5" s="106" t="str">
        <f>IFERROR(VLOOKUP(D5,DB!A:G,7,0),"")</f>
        <v>Dead</v>
      </c>
      <c r="K5" s="106" t="s">
        <v>39126</v>
      </c>
      <c r="L5" s="106" t="str">
        <f>IFERROR(VLOOKUP(D5,DB!A:I,9,0),"")</f>
        <v>Latis</v>
      </c>
    </row>
    <row r="6" spans="1:13" ht="15.75">
      <c r="A6" s="37"/>
      <c r="B6" s="37" t="str">
        <f>IFERROR(VLOOKUP(D6,DB!A:K,11,0),"")</f>
        <v/>
      </c>
      <c r="C6" s="37"/>
      <c r="D6" s="149"/>
      <c r="E6" s="37"/>
      <c r="F6" s="38"/>
      <c r="G6" s="143">
        <f t="shared" ref="G6:G14" ca="1" si="2">IFERROR(NOW()-F6,"")</f>
        <v>45989.7267474537</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45989.7267474537</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45989.7267474537</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45989.7267474537</v>
      </c>
      <c r="H9" s="38"/>
      <c r="I9" s="37" t="str">
        <f>IFERROR(VLOOKUP(D9,DB!A:F,6,0),"")</f>
        <v/>
      </c>
      <c r="J9" s="37" t="str">
        <f>IFERROR(VLOOKUP(D9,DB!A:G,7,0),"")</f>
        <v/>
      </c>
      <c r="K9" s="37"/>
      <c r="L9" s="37" t="str">
        <f>IFERROR(VLOOKUP(D9,DB!A:I,9,0),"")</f>
        <v/>
      </c>
    </row>
    <row r="10" spans="1:13">
      <c r="A10" s="37"/>
      <c r="B10" s="37" t="str">
        <f>IFERROR(VLOOKUP(D10,DB!A:K,11,0),"")</f>
        <v/>
      </c>
      <c r="C10" s="37"/>
      <c r="D10" s="148"/>
      <c r="E10" s="37"/>
      <c r="F10" s="38"/>
      <c r="G10" s="143">
        <f t="shared" ca="1" si="2"/>
        <v>45989.7267474537</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45989.7267474537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45989.7267474537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45989.7267474537</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45989.7267474537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45989.7267474537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45989.7267474537</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45989.7267474537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45989.7267474537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45989.7267474537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45989.7267474537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45989.7267474537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45989.7267474537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45989.7267474537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45989.7267474537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45989.7267474537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45989.7267474537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45989.7267474537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45989.7267474537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45989.7267474537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45989.7267474537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45989.7267474537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45989.7267474537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45989.7267474537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45989.7267474537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45989.7267474537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45989.7267474537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45989.7267474537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45989.7267474537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45989.7267474537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45989.7267474537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45989.7267474537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45989.7267474537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45989.7267474537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45989.7267474537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45989.7267474537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45989.7267474537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45989.7267474537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45989.7267474537</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45989.7267474537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45989.7267474537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45989.7267474537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45989.7267474537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45989.7267474537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45989.7267474537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45989.7267474537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45989.7267474537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45989.7267474537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45989.7267474537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45989.7267474537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45989.7267474537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45989.7267474537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45989.7267474537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45989.7267474537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45989.7267474537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45989.7267474537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45989.7267474537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45989.7267474537</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