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6143" documentId="120_S{2AC9BD13-BADA-5192-A53E-5A8FF88502F6}" xr6:coauthVersionLast="47" xr6:coauthVersionMax="47" xr10:uidLastSave="{EAFD74F8-E40D-4464-943E-1A08D7570A65}"/>
  <bookViews>
    <workbookView xWindow="-120" yWindow="-120" windowWidth="38640" windowHeight="21120" firstSheet="3"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11" i="3" l="1"/>
  <c r="D7" i="3"/>
  <c r="D8" i="3"/>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113" i="2"/>
  <c r="G113" i="2"/>
  <c r="I113" i="2"/>
  <c r="J113" i="2"/>
  <c r="B114" i="2"/>
  <c r="G114" i="2"/>
  <c r="I114" i="2"/>
  <c r="J114" i="2"/>
  <c r="B115" i="2"/>
  <c r="G115" i="2"/>
  <c r="I115" i="2"/>
  <c r="J115" i="2"/>
  <c r="B116" i="2"/>
  <c r="G116" i="2"/>
  <c r="I116" i="2"/>
  <c r="J116" i="2"/>
  <c r="B117" i="2"/>
  <c r="G117" i="2"/>
  <c r="I117" i="2"/>
  <c r="J117" i="2"/>
  <c r="B118" i="2"/>
  <c r="G118" i="2"/>
  <c r="I118" i="2"/>
  <c r="J118" i="2"/>
  <c r="B119" i="2"/>
  <c r="G119" i="2"/>
  <c r="I119" i="2"/>
  <c r="J119" i="2"/>
  <c r="B120" i="2"/>
  <c r="G120" i="2"/>
  <c r="I120" i="2"/>
  <c r="J120" i="2"/>
  <c r="B121" i="2"/>
  <c r="G121" i="2"/>
  <c r="I121" i="2"/>
  <c r="J121" i="2"/>
  <c r="B122" i="2"/>
  <c r="G122" i="2"/>
  <c r="I122" i="2"/>
  <c r="J122" i="2"/>
  <c r="B123" i="2"/>
  <c r="G123" i="2"/>
  <c r="I123" i="2"/>
  <c r="J123" i="2"/>
  <c r="B124" i="2"/>
  <c r="G124" i="2"/>
  <c r="I124" i="2"/>
  <c r="J124"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 i="2"/>
  <c r="G5" i="2"/>
  <c r="I5" i="2"/>
  <c r="J5" i="2"/>
  <c r="L5"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J125" i="2"/>
  <c r="J126" i="2"/>
  <c r="J127" i="2"/>
  <c r="J128" i="2"/>
  <c r="J129" i="2"/>
  <c r="J130" i="2"/>
  <c r="J131" i="2"/>
  <c r="J132" i="2"/>
  <c r="J133" i="2"/>
  <c r="J134" i="2"/>
  <c r="J135" i="2"/>
  <c r="J136" i="2"/>
  <c r="J137" i="2"/>
  <c r="J138" i="2"/>
  <c r="J139" i="2"/>
  <c r="J140" i="2"/>
  <c r="J141" i="2"/>
  <c r="J142" i="2"/>
  <c r="J143" i="2"/>
  <c r="I125" i="2"/>
  <c r="I126" i="2"/>
  <c r="I127" i="2"/>
  <c r="I128" i="2"/>
  <c r="I129" i="2"/>
  <c r="I130" i="2"/>
  <c r="I131" i="2"/>
  <c r="I132" i="2"/>
  <c r="I133" i="2"/>
  <c r="I134" i="2"/>
  <c r="I135" i="2"/>
  <c r="I136" i="2"/>
  <c r="I137" i="2"/>
  <c r="I138" i="2"/>
  <c r="I139" i="2"/>
  <c r="I140" i="2"/>
  <c r="I141" i="2"/>
  <c r="I142" i="2"/>
  <c r="I143" i="2"/>
  <c r="G125" i="2"/>
  <c r="G126" i="2"/>
  <c r="G127" i="2"/>
  <c r="G128" i="2"/>
  <c r="G129" i="2"/>
  <c r="G130" i="2"/>
  <c r="G131" i="2"/>
  <c r="G132" i="2"/>
  <c r="G133" i="2"/>
  <c r="G134" i="2"/>
  <c r="G135" i="2"/>
  <c r="G136" i="2"/>
  <c r="G137" i="2"/>
  <c r="G138" i="2"/>
  <c r="G139" i="2"/>
  <c r="G140" i="2"/>
  <c r="G141" i="2"/>
  <c r="G142" i="2"/>
  <c r="G143" i="2"/>
  <c r="B125" i="2"/>
  <c r="B126" i="2"/>
  <c r="B127" i="2"/>
  <c r="B128" i="2"/>
  <c r="B129" i="2"/>
  <c r="B130" i="2"/>
  <c r="B131" i="2"/>
  <c r="B132" i="2"/>
  <c r="B133" i="2"/>
  <c r="B134" i="2"/>
  <c r="B135" i="2"/>
  <c r="B136" i="2"/>
  <c r="B137" i="2"/>
  <c r="B138" i="2"/>
  <c r="B139" i="2"/>
  <c r="B140" i="2"/>
  <c r="B141" i="2"/>
  <c r="B142" i="2"/>
  <c r="B143"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D6" i="3"/>
  <c r="D10"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alcChain>
</file>

<file path=xl/sharedStrings.xml><?xml version="1.0" encoding="utf-8"?>
<sst xmlns="http://schemas.openxmlformats.org/spreadsheetml/2006/main" count="181547" uniqueCount="39151">
  <si>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</si>
  <si>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</si>
  <si>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</si>
  <si>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</si>
  <si>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</si>
  <si>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</si>
  <si>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</si>
  <si>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</si>
  <si>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</si>
  <si>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</si>
  <si>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</si>
  <si>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</si>
  <si>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</si>
  <si>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</si>
  <si>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</si>
  <si>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</si>
  <si>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</si>
  <si>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</si>
  <si>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</si>
  <si>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</si>
  <si>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</si>
  <si>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</si>
  <si>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</si>
  <si>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</si>
  <si>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</si>
  <si>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</si>
  <si>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</si>
  <si>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</si>
  <si>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</si>
  <si>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</si>
  <si>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</si>
  <si>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</si>
  <si>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</si>
  <si>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</si>
  <si>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</si>
  <si>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</si>
  <si>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</si>
  <si>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</si>
  <si>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</si>
  <si>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</si>
  <si>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</si>
  <si>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</si>
  <si>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</si>
  <si>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</si>
  <si>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</si>
  <si>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</si>
  <si>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</si>
  <si>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</si>
  <si>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</si>
  <si>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</si>
  <si>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</si>
  <si>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</si>
  <si>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</si>
  <si>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</si>
  <si>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</si>
  <si>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</si>
  <si>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</si>
  <si>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</si>
  <si>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</si>
  <si>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</si>
  <si>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</si>
  <si>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</si>
  <si>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</si>
  <si>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</si>
  <si>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</si>
  <si>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</si>
  <si>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</si>
  <si>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</si>
  <si>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</si>
  <si>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</si>
  <si>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</si>
  <si>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</si>
  <si>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</si>
  <si>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</si>
  <si>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</si>
  <si>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</si>
  <si>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</si>
  <si>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</si>
  <si>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</si>
  <si>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</si>
  <si>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</si>
  <si>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</si>
  <si>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</si>
  <si>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</si>
  <si>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</si>
  <si>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</si>
  <si>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</si>
  <si>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</si>
  <si>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</si>
  <si>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</si>
  <si>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</si>
  <si>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</si>
  <si>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</si>
  <si>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</si>
  <si>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</si>
  <si>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</si>
  <si>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</si>
  <si>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</si>
  <si>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</si>
  <si>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</si>
  <si>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</si>
  <si>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</si>
  <si>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</si>
  <si>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</si>
  <si>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</si>
  <si>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</si>
  <si>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</si>
  <si>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</si>
  <si>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</si>
  <si>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</si>
  <si>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</si>
  <si>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</si>
  <si>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</si>
  <si>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</si>
  <si>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</si>
  <si>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</si>
  <si>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</si>
  <si>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</si>
  <si>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</si>
  <si>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</si>
  <si>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</si>
  <si>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</si>
  <si>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</si>
  <si>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</si>
  <si>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</si>
  <si>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</si>
  <si>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</si>
  <si>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</si>
  <si>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</si>
  <si>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</si>
  <si>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</si>
  <si>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</si>
  <si>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</si>
  <si>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</si>
  <si>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</si>
  <si>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</si>
  <si>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</si>
  <si>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</si>
  <si>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</si>
  <si>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</si>
  <si>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</si>
  <si>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</si>
  <si>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</si>
  <si>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</si>
  <si>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</si>
  <si>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</si>
  <si>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</si>
  <si>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</si>
  <si>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</si>
  <si>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</si>
  <si>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</si>
  <si>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</si>
  <si>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</si>
  <si>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</si>
  <si>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</si>
  <si>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</si>
  <si>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</si>
  <si>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</si>
  <si>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</si>
  <si>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</si>
  <si>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</si>
  <si>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</si>
  <si>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</si>
  <si>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</si>
  <si>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</si>
  <si>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</si>
  <si>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</si>
  <si>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</si>
  <si>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</si>
  <si>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</si>
  <si>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</si>
  <si>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</si>
  <si>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</si>
  <si>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</si>
  <si>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</si>
  <si>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</si>
  <si>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</si>
  <si>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</si>
  <si>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</si>
  <si>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</si>
  <si>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</si>
  <si>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</si>
  <si>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</si>
  <si>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</si>
  <si>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</si>
  <si>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</si>
  <si>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</si>
  <si>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</si>
  <si>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</si>
  <si>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</si>
  <si>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</si>
  <si>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</si>
  <si>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</si>
  <si>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</si>
  <si>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</si>
  <si>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</si>
  <si>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</si>
  <si>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</si>
  <si>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</si>
  <si>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</si>
  <si>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</si>
  <si>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</si>
  <si>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</si>
  <si>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</si>
  <si>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</si>
  <si>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</si>
  <si>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</si>
  <si>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</si>
  <si>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</si>
  <si>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</si>
  <si>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</si>
  <si>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</si>
  <si>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</si>
  <si>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</si>
  <si>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</si>
  <si>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</si>
  <si>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</si>
  <si>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</si>
  <si>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</si>
  <si>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</si>
  <si>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</si>
  <si>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</si>
  <si>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</si>
  <si>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</si>
  <si>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</si>
  <si>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</si>
  <si>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</si>
  <si>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</si>
  <si>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</si>
  <si>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</si>
  <si>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</si>
  <si>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</si>
  <si>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</si>
  <si>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</si>
  <si>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</si>
  <si>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</si>
  <si>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</si>
  <si>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</si>
  <si>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</si>
  <si>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</si>
  <si>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</si>
  <si>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</si>
  <si>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</si>
  <si>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</si>
  <si>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</si>
  <si>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</si>
  <si>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</si>
  <si>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</si>
  <si>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</si>
  <si>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</si>
  <si>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</si>
  <si>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</si>
  <si>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</si>
  <si>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</si>
  <si>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</si>
  <si>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</si>
  <si>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</si>
  <si>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</si>
  <si>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</si>
  <si>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</si>
  <si>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</si>
  <si>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</si>
  <si>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</si>
  <si>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</si>
  <si>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</si>
  <si>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</si>
  <si>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</si>
  <si>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</si>
  <si>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</si>
  <si>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</si>
  <si>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</si>
  <si>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</si>
  <si>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</si>
  <si>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</si>
  <si>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</si>
  <si>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</si>
  <si>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</si>
  <si>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</si>
  <si>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</si>
  <si>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</si>
  <si>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</si>
  <si>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</si>
  <si>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</si>
  <si>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</si>
  <si>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</si>
  <si>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</si>
  <si>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</si>
  <si>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</si>
  <si>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</si>
  <si>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</si>
  <si>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</si>
  <si>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</si>
  <si>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</si>
  <si>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</si>
  <si>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</si>
  <si>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</si>
  <si>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</si>
  <si>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</si>
  <si>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</si>
  <si>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</si>
  <si>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</si>
  <si>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</si>
  <si>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</si>
  <si>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</si>
  <si>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</si>
  <si>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</si>
  <si>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</si>
  <si>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</si>
  <si>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</si>
  <si>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</si>
  <si>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</si>
  <si>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</si>
  <si>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</si>
  <si>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</si>
  <si>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</si>
  <si>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</si>
  <si>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</si>
  <si>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</si>
  <si>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</si>
  <si>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</si>
  <si>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</si>
  <si>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</si>
  <si>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</si>
  <si>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</si>
  <si>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</si>
  <si>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</si>
  <si>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</si>
  <si>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</si>
  <si>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</si>
  <si>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</si>
  <si>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</si>
  <si>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</si>
  <si>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</si>
  <si>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</si>
  <si>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</si>
  <si>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</si>
  <si>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</si>
  <si>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</si>
  <si>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</si>
  <si>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</si>
  <si>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</si>
  <si>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</si>
  <si>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</si>
  <si>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</si>
  <si>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</si>
  <si>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</si>
  <si>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</si>
  <si>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</si>
  <si>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</si>
  <si>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</si>
  <si>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</si>
  <si>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</si>
  <si>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</si>
  <si>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</si>
  <si>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</si>
  <si>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</si>
  <si>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</si>
  <si>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</si>
  <si>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</si>
  <si>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</si>
  <si>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</si>
  <si>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</si>
  <si>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</si>
  <si>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</si>
  <si>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</si>
  <si>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</si>
  <si>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</si>
  <si>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</si>
  <si>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</si>
  <si>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</si>
  <si>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</si>
  <si>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</si>
  <si>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</si>
  <si>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</si>
  <si>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</si>
  <si>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</si>
  <si>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</si>
  <si>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</si>
  <si>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</si>
  <si>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</si>
  <si>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</si>
  <si>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</si>
  <si>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</si>
  <si>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</si>
  <si>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</si>
  <si>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</si>
  <si>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</si>
  <si>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</si>
  <si>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</si>
  <si>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</si>
  <si>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</si>
  <si>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</si>
  <si>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</si>
  <si>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</si>
  <si>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</si>
  <si>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</si>
  <si>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</si>
  <si>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</si>
  <si>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</si>
  <si>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</si>
  <si>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</si>
  <si>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</si>
  <si>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</si>
  <si>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</si>
  <si>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</si>
  <si>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</si>
  <si>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</si>
  <si>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</si>
  <si>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</si>
  <si>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</si>
  <si>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</si>
  <si>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</si>
  <si>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</si>
  <si>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</si>
  <si>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</si>
  <si>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</si>
  <si>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</si>
  <si>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</si>
  <si>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</si>
  <si>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</si>
  <si>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</si>
  <si>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</si>
  <si>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</si>
  <si>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</si>
  <si>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</si>
  <si>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</si>
  <si>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</si>
  <si>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</si>
  <si>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</si>
  <si>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</si>
  <si>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</si>
  <si>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</si>
  <si>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</si>
  <si>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</si>
  <si>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</si>
  <si>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</si>
  <si>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</si>
  <si>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</si>
  <si>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</si>
  <si>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</si>
  <si>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</si>
  <si>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</si>
  <si>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</si>
  <si>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</si>
  <si>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</si>
  <si>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</si>
  <si>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</si>
  <si>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</si>
  <si>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</si>
  <si>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</si>
  <si>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</si>
  <si>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</si>
  <si>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</si>
  <si>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</si>
  <si>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</si>
  <si>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</si>
  <si>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</si>
  <si>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</si>
  <si>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</si>
  <si>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</si>
  <si>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</si>
  <si>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</si>
  <si>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</si>
  <si>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</si>
  <si>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</si>
  <si>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</si>
  <si>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</si>
  <si>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</si>
  <si>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</si>
  <si>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</si>
  <si>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</si>
  <si>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</si>
  <si>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</si>
  <si>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</si>
  <si>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</si>
  <si>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</si>
  <si>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</si>
  <si>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</si>
  <si>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</si>
  <si>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</si>
  <si>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</si>
  <si>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</si>
  <si>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</si>
  <si>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</si>
  <si>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</si>
  <si>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</si>
  <si>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</si>
  <si>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</si>
  <si>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</si>
  <si>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</si>
  <si>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</si>
  <si>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</si>
  <si>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</si>
  <si>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</si>
  <si>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</si>
  <si>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</si>
  <si>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</si>
  <si>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</si>
  <si>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</si>
  <si>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</si>
  <si>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</si>
  <si>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</si>
  <si>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</si>
  <si>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</si>
  <si>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</si>
  <si>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</si>
  <si>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</si>
  <si>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</si>
  <si>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</si>
  <si>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</si>
  <si>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</si>
  <si>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</si>
  <si>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</si>
  <si>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</si>
  <si>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</si>
  <si>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</si>
  <si>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</si>
  <si>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</si>
  <si>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</si>
  <si>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</si>
  <si>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</si>
  <si>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</si>
  <si>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</si>
  <si>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</si>
  <si>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</si>
  <si>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</si>
  <si>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</si>
  <si>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</si>
  <si>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</si>
  <si>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</si>
  <si>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</si>
  <si>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</si>
  <si>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</si>
  <si>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</si>
  <si>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</si>
  <si>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</si>
  <si>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</si>
  <si>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</si>
  <si>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</si>
  <si>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</si>
  <si>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</si>
  <si>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</si>
  <si>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</si>
  <si>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</si>
  <si>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</si>
  <si>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</si>
  <si>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</si>
  <si>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</si>
  <si>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</si>
  <si>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</si>
  <si>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</si>
  <si>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</si>
  <si>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</si>
  <si>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</si>
  <si>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</si>
  <si>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</si>
  <si>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</si>
  <si>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</si>
  <si>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</si>
  <si>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</si>
  <si>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</si>
  <si>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</si>
  <si>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</si>
  <si>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</si>
  <si>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</si>
  <si>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</si>
  <si>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</si>
  <si>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</si>
  <si>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</si>
  <si>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</si>
  <si>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</si>
  <si>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</si>
  <si>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</si>
  <si>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</si>
  <si>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</si>
  <si>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</si>
  <si>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</si>
  <si>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</si>
  <si>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</si>
  <si>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</si>
  <si>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</si>
  <si>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</si>
  <si>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</si>
  <si>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</si>
  <si>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</si>
  <si>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</si>
  <si>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</si>
  <si>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</si>
  <si>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</si>
  <si>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</si>
  <si>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</si>
  <si>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</si>
  <si>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</si>
  <si>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</si>
  <si>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</si>
  <si>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</si>
  <si>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</si>
  <si>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</si>
  <si>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</si>
  <si>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</si>
  <si>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</si>
  <si>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</si>
  <si>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</si>
  <si>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</si>
  <si>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</si>
  <si>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</si>
  <si>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</si>
  <si>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</si>
  <si>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</si>
  <si>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</si>
  <si>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</si>
  <si>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</si>
  <si>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</si>
  <si>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</si>
  <si>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</si>
  <si>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</si>
  <si>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</si>
  <si>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</si>
  <si>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</si>
  <si>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</si>
  <si>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</si>
  <si>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</si>
  <si>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</si>
  <si>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</si>
  <si>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</si>
  <si>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</si>
  <si>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</si>
  <si>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</si>
  <si>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</si>
  <si>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</si>
  <si>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</si>
  <si>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</si>
  <si>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</si>
  <si>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</si>
  <si>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</si>
  <si>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</si>
  <si>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</si>
  <si>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</si>
  <si>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</si>
  <si>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</si>
  <si>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</si>
  <si>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</si>
  <si>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</si>
  <si>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</si>
  <si>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</si>
  <si>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</si>
  <si>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</si>
  <si>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</si>
  <si>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</si>
  <si>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</si>
  <si>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</si>
  <si>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</si>
  <si>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</si>
  <si>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</si>
  <si>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</si>
  <si>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</si>
  <si>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</si>
  <si>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</si>
  <si>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</si>
  <si>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</si>
  <si>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</si>
  <si>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</si>
  <si>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</si>
  <si>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</si>
  <si>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</si>
  <si>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</si>
  <si>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</si>
  <si>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</si>
  <si>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</si>
  <si>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</si>
  <si>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</si>
  <si>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</si>
  <si>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</si>
  <si>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</si>
  <si>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</si>
  <si>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</si>
  <si>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</si>
  <si>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</si>
  <si>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</si>
  <si>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</si>
  <si>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</si>
  <si>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</si>
  <si>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</si>
  <si>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</si>
  <si>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</si>
  <si>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</si>
  <si>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</si>
  <si>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</si>
  <si>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</si>
  <si>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</si>
  <si>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</si>
  <si>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</si>
  <si>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</si>
  <si>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</si>
  <si>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</si>
  <si>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</si>
  <si>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</si>
  <si>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</si>
  <si>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</si>
  <si>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</si>
  <si>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</si>
  <si>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</si>
  <si>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</si>
  <si>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</si>
  <si>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</si>
  <si>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</si>
  <si>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</si>
  <si>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</si>
  <si>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</si>
  <si>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</si>
  <si>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</si>
  <si>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</si>
  <si>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</si>
  <si>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</si>
  <si>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</si>
  <si>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</si>
  <si>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</si>
  <si>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</si>
  <si>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</si>
  <si>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</si>
  <si>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</si>
  <si>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</si>
  <si>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</si>
  <si>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</si>
  <si>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</si>
  <si>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</si>
  <si>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</si>
  <si>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</si>
  <si>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</si>
  <si>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</si>
  <si>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</si>
  <si>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</si>
  <si>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</si>
  <si>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</si>
  <si>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</si>
  <si>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</si>
  <si>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</si>
  <si>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</si>
  <si>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</si>
  <si>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</si>
  <si>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</si>
  <si>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</si>
  <si>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</si>
  <si>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</si>
  <si>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</si>
  <si>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</si>
  <si>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</si>
  <si>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</si>
  <si>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</si>
  <si>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</si>
  <si>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</si>
  <si>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</si>
  <si>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</si>
  <si>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</si>
  <si>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</si>
  <si>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</si>
  <si>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</si>
  <si>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</si>
  <si>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</si>
  <si>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</si>
  <si>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</si>
  <si>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</si>
  <si>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</si>
  <si>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</si>
  <si>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</si>
  <si>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</si>
  <si>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</si>
  <si>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</si>
  <si>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</si>
  <si>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</si>
  <si>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</si>
  <si>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</si>
  <si>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</si>
  <si>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</si>
  <si>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</si>
  <si>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</si>
  <si>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</si>
  <si>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</si>
  <si>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</si>
  <si>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</si>
  <si>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</si>
  <si>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</si>
  <si>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</si>
  <si>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</si>
  <si>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</si>
  <si>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</si>
  <si>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</si>
  <si>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</si>
  <si>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</si>
  <si>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</si>
  <si>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</si>
  <si>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</si>
  <si>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</si>
  <si>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</si>
  <si>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</si>
  <si>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</si>
  <si>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</si>
  <si>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</si>
  <si>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</si>
  <si>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</si>
  <si>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</si>
  <si>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</si>
  <si>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</si>
  <si>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</si>
  <si>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</si>
  <si>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</si>
  <si>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</si>
  <si>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</si>
  <si>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</si>
  <si>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</si>
  <si>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</si>
  <si>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</si>
  <si>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</si>
  <si>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</si>
  <si>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</si>
  <si>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</si>
  <si>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</si>
  <si>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</si>
  <si>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</si>
  <si>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</si>
  <si>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</si>
  <si>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</si>
  <si>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</si>
  <si>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</si>
  <si>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</si>
  <si>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</si>
  <si>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</si>
  <si>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</si>
  <si>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</si>
  <si>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</si>
  <si>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</si>
  <si>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</si>
  <si>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</si>
  <si>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</si>
  <si>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</si>
  <si>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</si>
  <si>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</si>
  <si>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</si>
  <si>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</si>
  <si>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</si>
  <si>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</si>
  <si>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</si>
  <si>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</si>
  <si>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</si>
  <si>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</si>
  <si>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</si>
  <si>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</si>
  <si>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</si>
  <si>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</si>
  <si>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</si>
  <si>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</si>
  <si>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</si>
  <si>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</si>
  <si>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</si>
  <si>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</si>
  <si>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</si>
  <si>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</si>
  <si>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</si>
  <si>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</si>
  <si>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</si>
  <si>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</si>
  <si>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</si>
  <si>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</si>
  <si>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</si>
  <si>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</si>
  <si>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</si>
  <si>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</si>
  <si>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</si>
  <si>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</si>
  <si>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</si>
  <si>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</si>
  <si>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</si>
  <si>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</si>
  <si>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</si>
  <si>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</si>
  <si>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</si>
  <si>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</si>
  <si>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</si>
  <si>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</si>
  <si>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</si>
  <si>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</si>
  <si>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</si>
  <si>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</si>
  <si>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</si>
  <si>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</si>
  <si>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</si>
  <si>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</si>
  <si>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</si>
  <si>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</si>
  <si>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</si>
  <si>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</si>
  <si>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</si>
  <si>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</si>
  <si>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</si>
  <si>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</si>
  <si>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</si>
  <si>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</si>
  <si>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</si>
  <si>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</si>
  <si>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</si>
  <si>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</si>
  <si>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</si>
  <si>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</si>
  <si>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</si>
  <si>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</si>
  <si>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</si>
  <si>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</si>
  <si>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</si>
  <si>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</si>
  <si>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</si>
  <si>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</si>
  <si>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</si>
  <si>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</si>
  <si>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</si>
  <si>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</si>
  <si>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</si>
  <si>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</si>
  <si>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</si>
  <si>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</si>
  <si>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</si>
  <si>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</si>
  <si>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</si>
  <si>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</si>
  <si>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</si>
  <si>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</si>
  <si>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</si>
  <si>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</si>
  <si>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</si>
  <si>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</si>
  <si>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</si>
  <si>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</si>
  <si>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</si>
  <si>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</si>
  <si>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</si>
  <si>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</si>
  <si>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</si>
  <si>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</si>
  <si>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</si>
  <si>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</si>
  <si>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</si>
  <si>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</si>
  <si>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</si>
  <si>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</si>
  <si>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</si>
  <si>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</si>
  <si>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</si>
  <si>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</si>
  <si>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</si>
  <si>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</si>
  <si>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</si>
  <si>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</si>
  <si>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</si>
  <si>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</si>
  <si>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</si>
  <si>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</si>
  <si>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</si>
  <si>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</si>
  <si>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</si>
  <si>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</si>
  <si>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</si>
  <si>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</si>
  <si>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</si>
  <si>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</si>
  <si>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</si>
  <si>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</si>
  <si>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</si>
  <si>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</si>
  <si>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</si>
  <si>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</si>
  <si>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</si>
  <si>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</si>
  <si>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</si>
  <si>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</si>
  <si>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</si>
  <si>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</si>
  <si>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</si>
  <si>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</si>
  <si>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</si>
  <si>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</si>
  <si>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</si>
  <si>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</si>
  <si>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</si>
  <si>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</si>
  <si>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</si>
  <si>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</si>
  <si>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</si>
  <si>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</si>
  <si>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</si>
  <si>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</si>
  <si>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</si>
  <si>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</si>
  <si>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</si>
  <si>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</si>
  <si>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</si>
  <si>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</si>
  <si>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</si>
  <si>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</si>
  <si>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</si>
  <si>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</si>
  <si>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</si>
  <si>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</si>
  <si>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</si>
  <si>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</si>
  <si>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</si>
  <si>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</si>
  <si>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</si>
  <si>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</si>
  <si>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</si>
  <si>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</si>
  <si>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</si>
  <si>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</si>
  <si>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</si>
  <si>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</si>
  <si>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</si>
  <si>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</si>
  <si>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</si>
  <si>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</si>
  <si>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</si>
  <si>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</si>
  <si>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</si>
  <si>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</si>
  <si>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</si>
  <si>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</si>
  <si>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</si>
  <si>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</si>
  <si>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</si>
  <si>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</si>
  <si>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</si>
  <si>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</si>
  <si>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</si>
  <si>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</si>
  <si>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</si>
  <si>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</si>
  <si>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</si>
  <si>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</si>
  <si>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</si>
  <si>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</si>
  <si>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</si>
  <si>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</si>
  <si>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</si>
  <si>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</si>
  <si>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</si>
  <si>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</si>
  <si>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</si>
  <si>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</si>
  <si>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</si>
  <si>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</si>
  <si>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</si>
  <si>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</si>
  <si>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</si>
  <si>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</si>
  <si>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</si>
  <si>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</si>
  <si>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</si>
  <si>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</si>
  <si>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</si>
  <si>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</si>
  <si>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</si>
  <si>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</si>
  <si>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</si>
  <si>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</si>
  <si>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</si>
  <si>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</si>
  <si>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</si>
  <si>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</si>
  <si>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</si>
  <si>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</si>
  <si>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</si>
  <si>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</si>
  <si>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</si>
  <si>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</si>
  <si>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</si>
  <si>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</si>
  <si>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</si>
  <si>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</si>
  <si>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</si>
  <si>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</si>
  <si>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</si>
  <si>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</si>
  <si>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</si>
  <si>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</si>
  <si>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</si>
  <si>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</si>
  <si>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</si>
  <si>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</si>
  <si>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</si>
  <si>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</si>
  <si>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</si>
  <si>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</si>
  <si>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</si>
  <si>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</si>
  <si>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</si>
  <si>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</si>
  <si>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</si>
  <si>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</si>
  <si>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</si>
  <si>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</si>
  <si>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</si>
  <si>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</si>
  <si>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</si>
  <si>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</si>
  <si>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</si>
  <si>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</si>
  <si>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</si>
  <si>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</si>
  <si>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</si>
  <si>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</si>
  <si>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</si>
  <si>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</si>
  <si>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</si>
  <si>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</si>
  <si>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</si>
  <si>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</si>
  <si>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</si>
  <si>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</si>
  <si>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</si>
  <si>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</si>
  <si>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</si>
  <si>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</si>
  <si>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</si>
  <si>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</si>
  <si>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</si>
  <si>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</si>
  <si>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</si>
  <si>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</si>
  <si>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</si>
  <si>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</si>
  <si>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</si>
  <si>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</si>
  <si>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</si>
  <si>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</si>
  <si>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</si>
  <si>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</si>
  <si>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</si>
  <si>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</si>
  <si>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</si>
  <si>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</si>
  <si>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</si>
  <si>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</si>
  <si>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</si>
  <si>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</si>
  <si>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</si>
  <si>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</si>
  <si>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</si>
  <si>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</si>
  <si>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</si>
  <si>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</si>
  <si>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</si>
  <si>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</si>
  <si>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</si>
  <si>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</si>
  <si>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</si>
  <si>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</si>
  <si>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</si>
  <si>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</si>
  <si>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</si>
  <si>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</si>
  <si>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</si>
  <si>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</si>
  <si>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</si>
  <si>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</si>
  <si>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</si>
  <si>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</si>
  <si>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</si>
  <si>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</si>
  <si>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</si>
  <si>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</si>
  <si>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</si>
  <si>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</si>
  <si>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</si>
  <si>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</si>
  <si>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</si>
  <si>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</si>
  <si>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</si>
  <si>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</si>
  <si>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</si>
  <si>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</si>
  <si>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</si>
  <si>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</si>
  <si>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</si>
  <si>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</si>
  <si>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</si>
  <si>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</si>
  <si>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</si>
  <si>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</si>
  <si>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</si>
  <si>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</si>
  <si>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</si>
  <si>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</si>
  <si>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</si>
  <si>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</si>
  <si>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</si>
  <si>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</si>
  <si>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</si>
  <si>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</si>
  <si>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</si>
  <si>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</si>
  <si>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</si>
  <si>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</si>
  <si>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</si>
  <si>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</si>
  <si>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</si>
  <si>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</si>
  <si>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</si>
  <si>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</si>
  <si>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</si>
  <si>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</si>
  <si>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</si>
  <si>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</si>
  <si>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</si>
  <si>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</si>
  <si>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</si>
  <si>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</si>
  <si>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</si>
  <si>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</si>
  <si>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</si>
  <si>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</si>
  <si>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</si>
  <si>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</si>
  <si>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</si>
  <si>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</si>
  <si>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</si>
  <si>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</si>
  <si>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</si>
  <si>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</si>
  <si>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</si>
  <si>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</si>
  <si>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</si>
  <si>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</si>
  <si>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</si>
  <si>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</si>
  <si>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</si>
  <si>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</si>
  <si>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</si>
  <si>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</si>
  <si>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</si>
  <si>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</si>
  <si>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</si>
  <si>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</si>
  <si>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</si>
  <si>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</si>
  <si>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</si>
  <si>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</si>
  <si>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</si>
  <si>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</si>
  <si>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</si>
  <si>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</si>
  <si>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</si>
  <si>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</si>
  <si>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</si>
  <si>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</si>
  <si>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</si>
  <si>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</si>
  <si>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</si>
  <si>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</si>
  <si>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</si>
  <si>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</si>
  <si>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</si>
  <si>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</si>
  <si>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</si>
  <si>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</si>
  <si>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</si>
  <si>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</si>
  <si>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</si>
  <si>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</si>
  <si>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</si>
  <si>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</si>
  <si>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</si>
  <si>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</si>
  <si>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</si>
  <si>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</si>
  <si>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</si>
  <si>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</si>
  <si>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</si>
  <si>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</si>
  <si>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</si>
  <si>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</si>
  <si>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</si>
  <si>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</si>
  <si>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</si>
  <si>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</si>
  <si>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</si>
  <si>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</si>
  <si>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</si>
  <si>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</si>
  <si>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</si>
  <si>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</si>
  <si>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</si>
  <si>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</si>
  <si>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</si>
  <si>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</si>
  <si>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</si>
  <si>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</si>
  <si>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</si>
  <si>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</si>
  <si>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</si>
  <si>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</si>
  <si>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</si>
  <si>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</si>
  <si>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</si>
  <si>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</si>
  <si>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</si>
  <si>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</si>
  <si>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</si>
  <si>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</si>
  <si>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</si>
  <si>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</si>
  <si>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</si>
  <si>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</si>
  <si>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</si>
  <si>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</si>
  <si>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</si>
  <si>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</si>
  <si>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</si>
  <si>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</si>
  <si>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</si>
  <si>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</si>
  <si>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</si>
  <si>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</si>
  <si>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</si>
  <si>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</si>
  <si>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</si>
  <si>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</si>
  <si>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</si>
  <si>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</si>
  <si>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</si>
  <si>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</si>
  <si>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</si>
  <si>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</si>
  <si>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</si>
  <si>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</si>
  <si>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</si>
  <si>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</si>
  <si>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</si>
  <si>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</si>
  <si>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</si>
  <si>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</si>
  <si>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</si>
  <si>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</si>
  <si>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</si>
  <si>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</si>
  <si>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</si>
  <si>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</si>
  <si>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</si>
  <si>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</si>
  <si>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</si>
  <si>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</si>
  <si>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</si>
  <si>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</si>
  <si>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</si>
  <si>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</si>
  <si>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</si>
  <si>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</si>
  <si>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</si>
  <si>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</si>
  <si>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</si>
  <si>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</si>
  <si>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</si>
  <si>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</si>
  <si>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</si>
  <si>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</si>
  <si>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</si>
  <si>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</si>
  <si>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</si>
  <si>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</si>
  <si>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</si>
  <si>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</si>
  <si>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</si>
  <si>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</si>
  <si>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</si>
  <si>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</si>
  <si>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</si>
  <si>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</si>
  <si>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</si>
  <si>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</si>
  <si>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</si>
  <si>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</si>
  <si>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</si>
  <si>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</si>
  <si>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</si>
  <si>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</si>
  <si>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</si>
  <si>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</si>
  <si>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</si>
  <si>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</si>
  <si>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</si>
  <si>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</si>
  <si>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</si>
  <si>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</si>
  <si>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</si>
  <si>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</si>
  <si>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</si>
  <si>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</si>
  <si>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</si>
  <si>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</si>
  <si>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</si>
  <si>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</si>
  <si>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</si>
  <si>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</si>
  <si>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</si>
  <si>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</si>
  <si>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</si>
  <si>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</si>
  <si>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</si>
  <si>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</si>
  <si>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</si>
  <si>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</si>
  <si>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</si>
  <si>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</si>
  <si>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</si>
  <si>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</si>
  <si>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</si>
  <si>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</si>
  <si>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</si>
  <si>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</si>
  <si>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</si>
  <si>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</si>
  <si>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</si>
  <si>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</si>
  <si>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</si>
  <si>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</si>
  <si>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</si>
  <si>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</si>
  <si>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</si>
  <si>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</si>
  <si>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</si>
  <si>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</si>
  <si>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</si>
  <si>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</si>
  <si>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</si>
  <si>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</si>
  <si>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</si>
  <si>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</si>
  <si>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</si>
  <si>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</si>
  <si>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</si>
  <si>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</si>
  <si>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</si>
  <si>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</si>
  <si>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</si>
  <si>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</si>
  <si>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</si>
  <si>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</si>
  <si>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</si>
  <si>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</si>
  <si>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</si>
  <si>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</si>
  <si>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</si>
  <si>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</si>
  <si>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</si>
  <si>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</si>
  <si>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</si>
  <si>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</si>
  <si>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</si>
  <si>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</si>
  <si>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</si>
  <si>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</si>
  <si>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</si>
  <si>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</si>
  <si>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</si>
  <si>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</si>
  <si>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</si>
  <si>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</si>
  <si>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</si>
  <si>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</si>
  <si>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</si>
  <si>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</si>
  <si>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</si>
  <si>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</si>
  <si>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</si>
  <si>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</si>
  <si>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</si>
  <si>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</si>
  <si>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</si>
  <si>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</si>
  <si>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</si>
  <si>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</si>
  <si>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</si>
  <si>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</si>
  <si>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</si>
  <si>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</si>
  <si>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</si>
  <si>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</si>
  <si>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</si>
  <si>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</si>
  <si>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</si>
  <si>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</si>
  <si>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</si>
  <si>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</si>
  <si>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</si>
  <si>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</si>
  <si>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</si>
  <si>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</si>
  <si>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</si>
  <si>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</si>
  <si>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</si>
  <si>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</si>
  <si>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</si>
  <si>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</si>
  <si>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</si>
  <si>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</si>
  <si>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</si>
  <si>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</si>
  <si>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</si>
  <si>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</si>
  <si>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</si>
  <si>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</si>
  <si>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</si>
  <si>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</si>
  <si>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</si>
  <si>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</si>
  <si>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</si>
  <si>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</si>
  <si>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</si>
  <si>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</si>
  <si>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</si>
  <si>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</si>
  <si>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</si>
  <si>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</si>
  <si>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</si>
  <si>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</si>
  <si>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</si>
  <si>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</si>
  <si>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</si>
  <si>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</si>
  <si>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</si>
  <si>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</si>
  <si>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</si>
  <si>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</si>
  <si>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</si>
  <si>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</si>
  <si>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</si>
  <si>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</si>
  <si>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</si>
  <si>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</si>
  <si>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</si>
  <si>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</si>
  <si>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</si>
  <si>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</si>
  <si>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</si>
  <si>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</si>
  <si>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</si>
  <si>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</si>
  <si>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</si>
  <si>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</si>
  <si>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</si>
  <si>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</si>
  <si>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</si>
  <si>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</si>
  <si>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</si>
  <si>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</si>
  <si>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</si>
  <si>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</si>
  <si>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</si>
  <si>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</si>
  <si>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</si>
  <si>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</si>
  <si>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</si>
  <si>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</si>
  <si>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</si>
  <si>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</si>
  <si>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</si>
  <si>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</si>
  <si>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</si>
  <si>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</si>
  <si>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</si>
  <si>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</si>
  <si>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</si>
  <si>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</si>
  <si>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</si>
  <si>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</si>
  <si>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</si>
  <si>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</si>
  <si>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</si>
  <si>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</si>
  <si>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</si>
  <si>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</si>
  <si>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</si>
  <si>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</si>
  <si>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</si>
  <si>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</si>
  <si>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</si>
  <si>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</si>
  <si>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</si>
  <si>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</si>
  <si>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</si>
  <si>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</si>
  <si>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</si>
  <si>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</si>
  <si>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</si>
  <si>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</si>
  <si>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</si>
  <si>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</si>
  <si>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</si>
  <si>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</si>
  <si>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</si>
  <si>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</si>
  <si>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</si>
  <si>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</si>
  <si>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</si>
  <si>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</si>
  <si>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</si>
  <si>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</si>
  <si>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</si>
  <si>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</si>
  <si>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</si>
  <si>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</si>
  <si>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</si>
  <si>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</si>
  <si>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</si>
  <si>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</si>
  <si>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</si>
  <si>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</si>
  <si>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</si>
  <si>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</si>
  <si>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</si>
  <si>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</si>
  <si>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</si>
  <si>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</si>
  <si>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</si>
  <si>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</si>
  <si>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</si>
  <si>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</si>
  <si>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</si>
  <si>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</si>
  <si>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</si>
  <si>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</si>
  <si>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</si>
  <si>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</si>
  <si>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</si>
  <si>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</si>
  <si>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</si>
  <si>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</si>
  <si>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</si>
  <si>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</si>
  <si>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</si>
  <si>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</si>
  <si>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</si>
  <si>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</si>
  <si>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</si>
  <si>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</si>
  <si>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</si>
  <si>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</si>
  <si>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</si>
  <si>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</si>
  <si>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</si>
  <si>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</si>
  <si>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</si>
  <si>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</si>
  <si>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</si>
  <si>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</si>
  <si>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</si>
  <si>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</si>
  <si>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</si>
  <si>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</si>
  <si>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</si>
  <si>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</si>
  <si>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</si>
  <si>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</si>
  <si>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</si>
  <si>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</si>
  <si>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</si>
  <si>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</si>
  <si>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</si>
  <si>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</si>
  <si>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</si>
  <si>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</si>
  <si>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</si>
  <si>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</si>
  <si>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</si>
  <si>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</si>
  <si>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</si>
  <si>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</si>
  <si>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</si>
  <si>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</si>
  <si>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</si>
  <si>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</si>
  <si>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</si>
  <si>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</si>
  <si>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</si>
  <si>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</si>
  <si>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</si>
  <si>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</si>
  <si>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</si>
  <si>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</si>
  <si>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</si>
  <si>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</si>
  <si>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</si>
  <si>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</si>
  <si>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</si>
  <si>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</si>
  <si>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</si>
  <si>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</si>
  <si>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</si>
  <si>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</si>
  <si>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</si>
  <si>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</si>
  <si>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</si>
  <si>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</si>
  <si>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</si>
  <si>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</si>
  <si>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</si>
  <si>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</si>
  <si>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</si>
  <si>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</si>
  <si>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</si>
  <si>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</si>
  <si>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</si>
  <si>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</si>
  <si>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</si>
  <si>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</si>
  <si>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</si>
  <si>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</si>
  <si>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</si>
  <si>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</si>
  <si>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</si>
  <si>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</si>
  <si>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</si>
  <si>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</si>
  <si>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</si>
  <si>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</si>
  <si>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</si>
  <si>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</si>
  <si>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</si>
  <si>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</si>
  <si>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</si>
  <si>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</si>
  <si>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</si>
  <si>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</si>
  <si>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</si>
  <si>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</si>
  <si>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</si>
  <si>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</si>
  <si>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</si>
  <si>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</si>
  <si>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</si>
  <si>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</si>
  <si>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</si>
  <si>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</si>
  <si>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</si>
  <si>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</si>
  <si>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</si>
  <si>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</si>
  <si>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</si>
  <si>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</si>
  <si>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</si>
  <si>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</si>
  <si>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</si>
  <si>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</si>
  <si>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</si>
  <si>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</si>
  <si>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</si>
  <si>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</si>
  <si>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</si>
  <si>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</si>
  <si>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</si>
  <si>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</si>
  <si>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</si>
  <si>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</si>
  <si>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</si>
  <si>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</si>
  <si>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</si>
  <si>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</si>
  <si>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</si>
  <si>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</si>
  <si>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</si>
  <si>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</si>
  <si>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</si>
  <si>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</si>
  <si>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</si>
  <si>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</si>
  <si>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</si>
  <si>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</si>
  <si>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</si>
  <si>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</si>
  <si>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</si>
  <si>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</si>
  <si>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</si>
  <si>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</si>
  <si>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</si>
  <si>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</si>
  <si>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</si>
  <si>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</si>
  <si>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</si>
  <si>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</si>
  <si>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</si>
  <si>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</si>
  <si>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</si>
  <si>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</si>
  <si>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</si>
  <si>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</si>
  <si>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</si>
  <si>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</si>
  <si>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</si>
  <si>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</si>
  <si>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</si>
  <si>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</si>
  <si>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</si>
  <si>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</si>
  <si>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</si>
  <si>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</si>
  <si>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</si>
  <si>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</si>
  <si>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</si>
  <si>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</si>
  <si>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</si>
  <si>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</si>
  <si>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</si>
  <si>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</si>
  <si>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</si>
  <si>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</si>
  <si>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</si>
  <si>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</si>
  <si>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</si>
  <si>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</si>
  <si>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</si>
  <si>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</si>
  <si>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</si>
  <si>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</si>
  <si>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</si>
  <si>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</si>
  <si>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</si>
  <si>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</si>
  <si>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</si>
  <si>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</si>
  <si>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</si>
  <si>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</si>
  <si>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</si>
  <si>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</si>
  <si>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</si>
  <si>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</si>
  <si>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</si>
  <si>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</si>
  <si>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</si>
  <si>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</si>
  <si>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</si>
  <si>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</si>
  <si>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</si>
  <si>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</si>
  <si>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</si>
  <si>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</si>
  <si>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</si>
  <si>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</si>
  <si>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</si>
  <si>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</si>
  <si>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</si>
  <si>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</si>
  <si>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</si>
  <si>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</si>
  <si>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</si>
  <si>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</si>
  <si>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</si>
  <si>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</si>
  <si>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</si>
  <si>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</si>
  <si>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</si>
  <si>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</si>
  <si>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</si>
  <si>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</si>
  <si>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</si>
  <si>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</si>
  <si>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</si>
  <si>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</si>
  <si>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</si>
  <si>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</si>
  <si>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</si>
  <si>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</si>
  <si>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</si>
  <si>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</si>
  <si>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</si>
  <si>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</si>
  <si>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</si>
  <si>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</si>
  <si>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</si>
  <si>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</si>
  <si>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</si>
  <si>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</si>
  <si>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</si>
  <si>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</si>
  <si>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</si>
  <si>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</si>
  <si>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</si>
  <si>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</si>
  <si>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</si>
  <si>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</si>
  <si>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</si>
  <si>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</si>
  <si>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</si>
  <si>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</si>
  <si>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</si>
  <si>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</si>
  <si>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</si>
  <si>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</si>
  <si>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</si>
  <si>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</si>
  <si>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</si>
  <si>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</si>
  <si>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</si>
  <si>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</si>
  <si>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</si>
  <si>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</si>
  <si>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</si>
  <si>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</si>
  <si>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</si>
  <si>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</si>
  <si>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</si>
  <si>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</si>
  <si>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</si>
  <si>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</si>
  <si>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</si>
  <si>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</si>
  <si>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</si>
  <si>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</si>
  <si>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</si>
  <si>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</si>
  <si>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</si>
  <si>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</si>
  <si>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</si>
  <si>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</si>
  <si>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</si>
  <si>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</si>
  <si>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</si>
  <si>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</si>
  <si>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</si>
  <si>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</si>
  <si>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</si>
  <si>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</si>
  <si>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</si>
  <si>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</si>
  <si>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</si>
  <si>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</si>
  <si>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</si>
  <si>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</si>
  <si>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</si>
  <si>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</si>
  <si>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</si>
  <si>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</si>
  <si>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</si>
  <si>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</si>
  <si>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</si>
  <si>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</si>
  <si>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</si>
  <si>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</si>
  <si>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</si>
  <si>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</si>
  <si>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</si>
  <si>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</si>
  <si>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</si>
  <si>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</si>
  <si>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</si>
  <si>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</si>
  <si>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</si>
  <si>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</si>
  <si>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</si>
  <si>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</si>
  <si>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</si>
  <si>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</si>
  <si>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</si>
  <si>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</si>
  <si>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</si>
  <si>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</si>
  <si>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</si>
  <si>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</si>
  <si>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</si>
  <si>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</si>
  <si>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</si>
  <si>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</si>
  <si>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</si>
  <si>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</si>
  <si>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</si>
  <si>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</si>
  <si>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</si>
  <si>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</si>
  <si>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</si>
  <si>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</si>
  <si>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</si>
  <si>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</si>
  <si>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</si>
  <si>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</si>
  <si>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</si>
  <si>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</si>
  <si>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</si>
  <si>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</si>
  <si>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</si>
  <si>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</si>
  <si>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</si>
  <si>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</si>
  <si>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</si>
  <si>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</si>
  <si>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</si>
  <si>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</si>
  <si>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</si>
  <si>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</si>
  <si>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</si>
  <si>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</si>
  <si>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</si>
  <si>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</si>
  <si>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</si>
  <si>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</si>
  <si>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</si>
  <si>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</si>
  <si>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</si>
  <si>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</si>
  <si>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</si>
  <si>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</si>
  <si>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</si>
  <si>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</si>
  <si>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</si>
  <si>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</si>
  <si>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</si>
  <si>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</si>
  <si>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</si>
  <si>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</si>
  <si>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</si>
  <si>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</si>
  <si>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</si>
  <si>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</si>
  <si>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</si>
  <si>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</si>
  <si>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</si>
  <si>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</si>
  <si>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</si>
  <si>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</si>
  <si>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</si>
  <si>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</si>
  <si>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</si>
  <si>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</si>
  <si>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</si>
  <si>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</si>
  <si>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</si>
  <si>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</si>
  <si>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</si>
  <si>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</si>
  <si>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</si>
  <si>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</si>
  <si>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</si>
  <si>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</si>
  <si>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</si>
  <si>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</si>
  <si>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</si>
  <si>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</si>
  <si>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</si>
  <si>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</si>
  <si>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</si>
  <si>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</si>
  <si>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</si>
  <si>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</si>
  <si>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</si>
  <si>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</si>
  <si>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</si>
  <si>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</si>
  <si>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</si>
  <si>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</si>
  <si>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</si>
  <si>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</si>
  <si>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</si>
  <si>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</si>
  <si>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</si>
  <si>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</si>
  <si>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</si>
  <si>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</si>
  <si>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</si>
  <si>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</si>
  <si>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</si>
  <si>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</si>
  <si>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</si>
  <si>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</si>
  <si>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</si>
  <si>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</si>
  <si>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</si>
  <si>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</si>
  <si>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</si>
  <si>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</si>
  <si>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</si>
  <si>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</si>
  <si>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</si>
  <si>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</si>
  <si>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</si>
  <si>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</si>
  <si>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</si>
  <si>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</si>
  <si>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</si>
  <si>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</si>
  <si>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</si>
  <si>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</si>
  <si>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</si>
  <si>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</si>
  <si>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</si>
  <si>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</si>
  <si>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</si>
  <si>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</si>
  <si>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</si>
  <si>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</si>
  <si>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</si>
  <si>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</si>
  <si>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</si>
  <si>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</si>
  <si>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</si>
  <si>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</si>
  <si>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</si>
  <si>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</si>
  <si>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</si>
  <si>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</si>
  <si>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</si>
  <si>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</si>
  <si>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</si>
  <si>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</si>
  <si>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</si>
  <si>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</si>
  <si>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</si>
  <si>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</si>
  <si>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</si>
  <si>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</si>
  <si>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</si>
  <si>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</si>
  <si>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</si>
  <si>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</si>
  <si>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</si>
  <si>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</si>
  <si>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</si>
  <si>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</si>
  <si>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</si>
  <si>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</si>
  <si>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</si>
  <si>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</si>
  <si>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</si>
  <si>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</si>
  <si>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</si>
  <si>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</si>
  <si>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</si>
  <si>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</si>
  <si>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</si>
  <si>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</si>
  <si>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</si>
  <si>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</si>
  <si>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</si>
  <si>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</si>
  <si>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</si>
  <si>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</si>
  <si>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</si>
  <si>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</si>
  <si>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</si>
  <si>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</si>
  <si>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</si>
  <si>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</si>
  <si>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</si>
  <si>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</si>
  <si>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</si>
  <si>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</si>
  <si>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</si>
  <si>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</si>
  <si>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</si>
  <si>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</si>
  <si>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</si>
  <si>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</si>
  <si>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</si>
  <si>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</si>
  <si>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</si>
  <si>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</si>
  <si>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</si>
  <si>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</si>
  <si>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</si>
  <si>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</si>
  <si>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</si>
  <si>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</si>
  <si>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</si>
  <si>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</si>
  <si>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</si>
  <si>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</si>
  <si>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</si>
  <si>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</si>
  <si>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</si>
  <si>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</si>
  <si>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</si>
  <si>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</si>
  <si>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</si>
  <si>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</si>
  <si>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</si>
  <si>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</si>
  <si>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</si>
  <si>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</si>
  <si>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</si>
  <si>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</si>
  <si>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</si>
  <si>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</si>
  <si>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</si>
  <si>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</si>
  <si>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</si>
  <si>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</si>
  <si>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</si>
  <si>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</si>
  <si>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</si>
  <si>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</si>
  <si>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</si>
  <si>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</si>
  <si>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</si>
  <si>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</si>
  <si>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</si>
  <si>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</si>
  <si>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</si>
  <si>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</si>
  <si>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</si>
  <si>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</si>
  <si>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</si>
  <si>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</si>
  <si>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</si>
  <si>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</si>
  <si>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</si>
  <si>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</si>
  <si>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</si>
  <si>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</si>
  <si>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</si>
  <si>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</si>
  <si>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</si>
  <si>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</si>
  <si>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</si>
  <si>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</si>
  <si>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</si>
  <si>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</si>
  <si>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</si>
  <si>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</si>
  <si>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</si>
  <si>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</si>
  <si>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</si>
  <si>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</si>
  <si>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</si>
  <si>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</si>
  <si>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</si>
  <si>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</si>
  <si>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</si>
  <si>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</si>
  <si>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</si>
  <si>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</si>
  <si>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</si>
  <si>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</si>
  <si>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</si>
  <si>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</si>
  <si>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</si>
  <si>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</si>
  <si>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</si>
  <si>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</si>
  <si>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</si>
  <si>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</si>
  <si>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</si>
  <si>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</si>
  <si>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</si>
  <si>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</si>
  <si>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</si>
  <si>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</si>
  <si>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</si>
  <si>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</si>
  <si>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</si>
  <si>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</si>
  <si>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</si>
  <si>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</si>
  <si>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</si>
  <si>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</si>
  <si>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</si>
  <si>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</si>
  <si>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</si>
  <si>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</si>
  <si>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</si>
  <si>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</si>
  <si>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</si>
  <si>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</si>
  <si>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</si>
  <si>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</si>
  <si>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</si>
  <si>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</si>
  <si>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</si>
  <si>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</si>
  <si>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</si>
  <si>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</si>
  <si>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</si>
  <si>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</si>
  <si>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</si>
  <si>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</si>
  <si>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</si>
  <si>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</si>
  <si>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</si>
  <si>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</si>
  <si>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</si>
  <si>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</si>
  <si>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</si>
  <si>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</si>
  <si>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</si>
  <si>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</si>
  <si>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</si>
  <si>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</si>
  <si>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</si>
  <si>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</si>
  <si>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</si>
  <si>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</si>
  <si>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</si>
  <si>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</si>
  <si>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</si>
  <si>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</si>
  <si>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</si>
  <si>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</si>
  <si>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</si>
  <si>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</si>
  <si>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</si>
  <si>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</si>
  <si>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</si>
  <si>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</si>
  <si>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</si>
  <si>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</si>
  <si>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</si>
  <si>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</si>
  <si>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</si>
  <si>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</si>
  <si>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</si>
  <si>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</si>
  <si>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</si>
  <si>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</si>
  <si>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</si>
  <si>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</si>
  <si>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</si>
  <si>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</si>
  <si>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</si>
  <si>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</si>
  <si>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</si>
  <si>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</si>
  <si>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</si>
  <si>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</si>
  <si>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</si>
  <si>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</si>
  <si>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</si>
  <si>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</si>
  <si>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</si>
  <si>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</si>
  <si>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</si>
  <si>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</si>
  <si>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</si>
  <si>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</si>
  <si>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</si>
  <si>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</si>
  <si>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</si>
  <si>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</si>
  <si>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</si>
  <si>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</si>
  <si>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</si>
  <si>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</si>
  <si>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</si>
  <si>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</si>
  <si>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</si>
  <si>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</si>
  <si>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</si>
  <si>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</si>
  <si>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</si>
  <si>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</si>
  <si>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</si>
  <si>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</si>
  <si>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</si>
  <si>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</si>
  <si>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</si>
  <si>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</si>
  <si>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</si>
  <si>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</si>
  <si>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</si>
  <si>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</si>
  <si>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</si>
  <si>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</si>
  <si>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</si>
  <si>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</si>
  <si>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</si>
  <si>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</si>
  <si>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</si>
  <si>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</si>
  <si>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</si>
  <si>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</si>
  <si>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</si>
  <si>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</si>
  <si>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</si>
  <si>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</si>
  <si>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</si>
  <si>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</si>
  <si>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</si>
  <si>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</si>
  <si>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</si>
  <si>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</si>
  <si>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</si>
  <si>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</si>
  <si>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</si>
  <si>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</si>
  <si>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</si>
  <si>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</si>
  <si>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</si>
  <si>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</si>
  <si>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</si>
  <si>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</si>
  <si>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</si>
  <si>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</si>
  <si>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</si>
  <si>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</si>
  <si>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</si>
  <si>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</si>
  <si>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</si>
  <si>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</si>
  <si>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</si>
  <si>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</si>
  <si>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</si>
  <si>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</si>
  <si>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</si>
  <si>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</si>
  <si>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</si>
  <si>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</si>
  <si>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</si>
  <si>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</si>
  <si>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</si>
  <si>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</si>
  <si>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</si>
  <si>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</si>
  <si>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</si>
  <si>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</si>
  <si>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</si>
  <si>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</si>
  <si>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</si>
  <si>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</si>
  <si>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</si>
  <si>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</si>
  <si>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</si>
  <si>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</si>
  <si>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</si>
  <si>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</si>
  <si>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</si>
  <si>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</si>
  <si>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</si>
  <si>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</si>
  <si>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</si>
  <si>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</si>
  <si>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</si>
  <si>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</si>
  <si>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</si>
  <si>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</si>
  <si>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</si>
  <si>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</si>
  <si>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</si>
  <si>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</si>
  <si>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</si>
  <si>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</si>
  <si>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</si>
  <si>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</si>
  <si>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</si>
  <si>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</si>
  <si>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</si>
  <si>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</si>
  <si>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</si>
  <si>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</si>
  <si>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</si>
  <si>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</si>
  <si>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</si>
  <si>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</si>
  <si>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</si>
  <si>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</si>
  <si>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</si>
  <si>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</si>
  <si>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</si>
  <si>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</si>
  <si>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</si>
  <si>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</si>
  <si>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</si>
  <si>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</si>
  <si>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</si>
  <si>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</si>
  <si>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</si>
  <si>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</si>
  <si>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</si>
  <si>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</si>
  <si>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</si>
  <si>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</si>
  <si>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</si>
  <si>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</si>
  <si>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</si>
  <si>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</si>
  <si>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</si>
  <si>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</si>
  <si>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</si>
  <si>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</si>
  <si>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</si>
  <si>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</si>
  <si>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</si>
  <si>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</si>
  <si>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</si>
  <si>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</si>
  <si>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</si>
  <si>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</si>
  <si>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</si>
  <si>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</si>
  <si>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</si>
  <si>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</si>
  <si>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</si>
  <si>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</si>
  <si>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</si>
  <si>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</si>
  <si>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</si>
  <si>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</si>
  <si>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</si>
  <si>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</si>
  <si>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</si>
  <si>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</si>
  <si>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</si>
  <si>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</si>
  <si>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</si>
  <si>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</si>
  <si>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</si>
  <si>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</si>
  <si>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</si>
  <si>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</si>
  <si>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</si>
  <si>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</si>
  <si>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</si>
  <si>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</si>
  <si>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</si>
  <si>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</si>
  <si>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</si>
  <si>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</si>
  <si>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</si>
  <si>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</si>
  <si>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</si>
  <si>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</si>
  <si>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</si>
  <si>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</si>
  <si>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</si>
  <si>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</si>
  <si>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</si>
  <si>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</si>
  <si>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</si>
  <si>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</si>
  <si>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</si>
  <si>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</si>
  <si>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</si>
  <si>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</si>
  <si>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</si>
  <si>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</si>
  <si>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</si>
  <si>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</si>
  <si>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</si>
  <si>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</si>
  <si>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</si>
  <si>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</si>
  <si>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</si>
  <si>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</si>
  <si>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</si>
  <si>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</si>
  <si>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</si>
  <si>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</si>
  <si>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</si>
  <si>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</si>
  <si>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</si>
  <si>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</si>
  <si>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</si>
  <si>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</si>
  <si>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</si>
  <si>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</si>
  <si>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</si>
  <si>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</si>
  <si>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</si>
  <si>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</si>
  <si>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</si>
  <si>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</si>
  <si>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</si>
  <si>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</si>
  <si>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</si>
  <si>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</si>
  <si>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</si>
  <si>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</si>
  <si>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</si>
  <si>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</si>
  <si>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</si>
  <si>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</si>
  <si>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</si>
  <si>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</si>
  <si>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</si>
  <si>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</si>
  <si>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</si>
  <si>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</si>
  <si>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</si>
  <si>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</si>
  <si>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</si>
  <si>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</si>
  <si>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</si>
  <si>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</si>
  <si>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</si>
  <si>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</si>
  <si>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</si>
  <si>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</si>
  <si>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</si>
  <si>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</si>
  <si>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</si>
  <si>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</si>
  <si>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</si>
  <si>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</si>
  <si>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</si>
  <si>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</si>
  <si>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</si>
  <si>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</si>
  <si>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</si>
  <si>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</si>
  <si>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</si>
  <si>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</si>
  <si>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</si>
  <si>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</si>
  <si>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</si>
  <si>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</si>
  <si>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</si>
  <si>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</si>
  <si>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</si>
  <si>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</si>
  <si>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</si>
  <si>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</si>
  <si>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</si>
  <si>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</si>
  <si>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</si>
  <si>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</si>
  <si>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</si>
  <si>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</si>
  <si>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</si>
  <si>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</si>
  <si>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</si>
  <si>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</si>
  <si>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</si>
  <si>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</si>
  <si>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</si>
  <si>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</si>
  <si>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</si>
  <si>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</si>
  <si>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</si>
  <si>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</si>
  <si>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</si>
  <si>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</si>
  <si>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</si>
  <si>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</si>
  <si>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</si>
  <si>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</si>
  <si>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</si>
  <si>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</si>
  <si>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</si>
  <si>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</si>
  <si>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</si>
  <si>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</si>
  <si>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</si>
  <si>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</si>
  <si>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</si>
  <si>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</si>
  <si>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</si>
  <si>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</si>
  <si>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</si>
  <si>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</si>
  <si>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</si>
  <si>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</si>
  <si>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</si>
  <si>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</si>
  <si>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</si>
  <si>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</si>
  <si>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</si>
  <si>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</si>
  <si>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</si>
  <si>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</si>
  <si>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</si>
  <si>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</si>
  <si>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</si>
  <si>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</si>
  <si>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</si>
  <si>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</si>
  <si>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</si>
  <si>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</si>
  <si>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</si>
  <si>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</si>
  <si>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</si>
  <si>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</si>
  <si>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</si>
  <si>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</si>
  <si>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</si>
  <si>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</si>
  <si>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</si>
  <si>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</si>
  <si>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</si>
  <si>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</si>
  <si>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</si>
  <si>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</si>
  <si>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</si>
  <si>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</si>
  <si>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</si>
  <si>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</si>
  <si>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</si>
  <si>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</si>
  <si>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</si>
  <si>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</si>
  <si>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</si>
  <si>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</si>
  <si>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</si>
  <si>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</si>
  <si>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</si>
  <si>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</si>
  <si>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</si>
  <si>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</si>
  <si>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</si>
  <si>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</si>
  <si>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</si>
  <si>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</si>
  <si>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</si>
  <si>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</si>
  <si>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</si>
  <si>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</si>
  <si>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</si>
  <si>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</si>
  <si>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</si>
  <si>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</si>
  <si>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</si>
  <si>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</si>
  <si>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</si>
  <si>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</si>
  <si>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</si>
  <si>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</si>
  <si>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</si>
  <si>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</si>
  <si>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</si>
  <si>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</si>
  <si>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</si>
  <si>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</si>
  <si>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</si>
  <si>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</si>
  <si>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</si>
  <si>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</si>
  <si>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</si>
  <si>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</si>
  <si>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</si>
  <si>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</si>
  <si>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</si>
  <si>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</si>
  <si>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</si>
  <si>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</si>
  <si>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</si>
  <si>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</si>
  <si>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</si>
  <si>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</si>
  <si>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</si>
  <si>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</si>
  <si>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</si>
  <si>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</si>
  <si>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</si>
  <si>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</si>
  <si>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</si>
  <si>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</si>
  <si>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</si>
  <si>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</si>
  <si>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</si>
  <si>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</si>
  <si>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</si>
  <si>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</si>
  <si>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</si>
  <si>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</si>
  <si>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</si>
  <si>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</si>
  <si>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</si>
  <si>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</si>
  <si>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</si>
  <si>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</si>
  <si>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</si>
  <si>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</si>
  <si>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</si>
  <si>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</si>
  <si>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</si>
  <si>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</si>
  <si>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</si>
  <si>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</si>
  <si>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</si>
  <si>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</si>
  <si>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</si>
  <si>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</si>
  <si>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</si>
  <si>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</si>
  <si>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</si>
  <si>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</si>
  <si>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</si>
  <si>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</si>
  <si>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</si>
  <si>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</si>
  <si>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</si>
  <si>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</si>
  <si>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</si>
  <si>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</si>
  <si>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</si>
  <si>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</si>
  <si>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</si>
  <si>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</si>
  <si>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</si>
  <si>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</si>
  <si>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</si>
  <si>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</si>
  <si>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</si>
  <si>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</si>
  <si>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</si>
  <si>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</si>
  <si>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</si>
  <si>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</si>
  <si>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</si>
  <si>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</si>
  <si>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</si>
  <si>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</si>
  <si>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</si>
  <si>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</si>
  <si>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</si>
  <si>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</si>
  <si>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</si>
  <si>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</si>
  <si>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</si>
  <si>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</si>
  <si>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</si>
  <si>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</si>
  <si>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</si>
  <si>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</si>
  <si>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</si>
  <si>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</si>
  <si>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</si>
  <si>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</si>
  <si>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</si>
  <si>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</si>
  <si>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</si>
  <si>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</si>
  <si>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</si>
  <si>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</si>
  <si>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</si>
  <si>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</si>
  <si>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</si>
  <si>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</si>
  <si>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</si>
  <si>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</si>
  <si>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</si>
  <si>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</si>
  <si>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</si>
  <si>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</si>
  <si>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</si>
  <si>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</si>
  <si>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</si>
  <si>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</si>
  <si>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</si>
  <si>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</si>
  <si>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</si>
  <si>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</si>
  <si>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</si>
  <si>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</si>
  <si>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</si>
  <si>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</si>
  <si>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</si>
  <si>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</si>
  <si>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</si>
  <si>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</si>
  <si>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</si>
  <si>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</si>
  <si>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</si>
  <si>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</si>
  <si>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</si>
  <si>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</si>
  <si>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</si>
  <si>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</si>
  <si>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</si>
  <si>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</si>
  <si>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</si>
  <si>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</si>
  <si>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</si>
  <si>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</si>
  <si>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</si>
  <si>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</si>
  <si>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</si>
  <si>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</si>
  <si>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</si>
  <si>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</si>
  <si>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</si>
  <si>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</si>
  <si>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</si>
  <si>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</si>
  <si>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</si>
  <si>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</si>
  <si>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</si>
  <si>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</si>
  <si>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</si>
  <si>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</si>
  <si>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</si>
  <si>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</si>
  <si>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</si>
  <si>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</si>
  <si>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</si>
  <si>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</si>
  <si>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</si>
  <si>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</si>
  <si>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</si>
  <si>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</si>
  <si>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</si>
  <si>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</si>
  <si>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</si>
  <si>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</si>
  <si>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</si>
  <si>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</si>
  <si>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</si>
  <si>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</si>
  <si>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</si>
  <si>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</si>
  <si>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</si>
  <si>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</si>
  <si>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</si>
  <si>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</si>
  <si>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</si>
  <si>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</si>
  <si>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</si>
  <si>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</si>
  <si>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</si>
  <si>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</si>
  <si>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</si>
  <si>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</si>
  <si>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</si>
  <si>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</si>
  <si>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</si>
  <si>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</si>
  <si>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</si>
  <si>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</si>
  <si>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</si>
  <si>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</si>
  <si>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</si>
  <si>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</si>
  <si>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</si>
  <si>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</si>
  <si>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</si>
  <si>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</si>
  <si>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</si>
  <si>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</si>
  <si>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</si>
  <si>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</si>
  <si>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</si>
  <si>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</si>
  <si>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</si>
  <si>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</si>
  <si>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</si>
  <si>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</si>
  <si>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</si>
  <si>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</si>
  <si>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</si>
  <si>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</si>
  <si>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</si>
  <si>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</si>
  <si>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</si>
  <si>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</si>
  <si>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</si>
  <si>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</si>
  <si>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</si>
  <si>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</si>
  <si>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</si>
  <si>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</si>
  <si>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</si>
  <si>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</si>
  <si>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</si>
  <si>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</si>
  <si>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</si>
  <si>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</si>
  <si>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</si>
  <si>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</si>
  <si>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</si>
  <si>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</si>
  <si>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</si>
  <si>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</si>
  <si>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</si>
  <si>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</si>
  <si>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</si>
  <si>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</si>
  <si>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</si>
  <si>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</si>
  <si>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</si>
  <si>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</si>
  <si>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</si>
  <si>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</si>
  <si>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</si>
  <si>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</si>
  <si>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</si>
  <si>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</si>
  <si>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</si>
  <si>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</si>
  <si>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</si>
  <si>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</si>
  <si>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</si>
  <si>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</si>
  <si>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</si>
  <si>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</si>
  <si>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</si>
  <si>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</si>
  <si>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</si>
  <si>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</si>
  <si>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</si>
  <si>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</si>
  <si>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</si>
  <si>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</si>
  <si>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</si>
  <si>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</si>
  <si>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</si>
  <si>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</si>
  <si>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</si>
  <si>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</si>
  <si>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</si>
  <si>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</si>
  <si>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</si>
  <si>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</si>
  <si>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</si>
  <si>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</si>
  <si>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</si>
  <si>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</si>
  <si>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</si>
  <si>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</si>
  <si>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</si>
  <si>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</si>
  <si>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</si>
  <si>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</si>
  <si>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</si>
  <si>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</si>
  <si>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</si>
  <si>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</si>
  <si>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</si>
  <si>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</si>
  <si>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</si>
  <si>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</si>
  <si>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</si>
  <si>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</si>
  <si>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</si>
  <si>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</si>
  <si>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</si>
  <si>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</si>
  <si>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</si>
  <si>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</si>
  <si>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</si>
  <si>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</si>
  <si>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</si>
  <si>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</si>
  <si>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</si>
  <si>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</si>
  <si>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</si>
  <si>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</si>
  <si>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</si>
  <si>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</si>
  <si>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</si>
  <si>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</si>
  <si>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</si>
  <si>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</si>
  <si>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</si>
  <si>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</si>
  <si>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</si>
  <si>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</si>
  <si>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</si>
  <si>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</si>
  <si>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</si>
  <si>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</si>
  <si>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</si>
  <si>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</si>
  <si>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</si>
  <si>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</si>
  <si>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</si>
  <si>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</si>
  <si>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</si>
  <si>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</si>
  <si>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</si>
  <si>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</si>
  <si>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</si>
  <si>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</si>
  <si>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</si>
  <si>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</si>
  <si>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</si>
  <si>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</si>
  <si>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</si>
  <si>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</si>
  <si>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</si>
  <si>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</si>
  <si>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</si>
  <si>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</si>
  <si>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</si>
  <si>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</si>
  <si>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</si>
  <si>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</si>
  <si>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</si>
  <si>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</si>
  <si>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</si>
  <si>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</si>
  <si>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</si>
  <si>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</si>
  <si>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</si>
  <si>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</si>
  <si>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</si>
  <si>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</si>
  <si>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</si>
  <si>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</si>
  <si>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</si>
  <si>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</si>
  <si>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</si>
  <si>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</si>
  <si>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</si>
  <si>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</si>
  <si>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</si>
  <si>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</si>
  <si>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</si>
  <si>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</si>
  <si>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</si>
  <si>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</si>
  <si>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</si>
  <si>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</si>
  <si>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</si>
  <si>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</si>
  <si>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</si>
  <si>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</si>
  <si>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</si>
  <si>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</si>
  <si>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</si>
  <si>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</si>
  <si>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</si>
  <si>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</si>
  <si>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</si>
  <si>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</si>
  <si>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</si>
  <si>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</si>
  <si>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</si>
  <si>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</si>
  <si>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</si>
  <si>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</si>
  <si>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</si>
  <si>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</si>
  <si>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</si>
  <si>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</si>
  <si>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</si>
  <si>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</si>
  <si>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</si>
  <si>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</si>
  <si>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</si>
  <si>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</si>
  <si>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</si>
  <si>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</si>
  <si>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</si>
  <si>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</si>
  <si>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</si>
  <si>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</si>
  <si>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</si>
  <si>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</si>
  <si>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</si>
  <si>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</si>
  <si>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</si>
  <si>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</si>
  <si>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</si>
  <si>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</si>
  <si>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</si>
  <si>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</si>
  <si>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</si>
  <si>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</si>
  <si>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</si>
  <si>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</si>
  <si>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</si>
  <si>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</si>
  <si>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</si>
  <si>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</si>
  <si>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</si>
  <si>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</si>
  <si>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</si>
  <si>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</si>
  <si>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</si>
  <si>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</si>
  <si>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</si>
  <si>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</si>
  <si>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</si>
  <si>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</si>
  <si>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</si>
  <si>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</si>
  <si>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</si>
  <si>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</si>
  <si>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</si>
  <si>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</si>
  <si>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</si>
  <si>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</si>
  <si>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</si>
  <si>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</si>
  <si>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</si>
  <si>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</si>
  <si>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</si>
  <si>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</si>
  <si>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</si>
  <si>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</si>
  <si>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</si>
  <si>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</si>
  <si>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</si>
  <si>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</si>
  <si>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</si>
  <si>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</si>
  <si>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</si>
  <si>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</si>
  <si>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</si>
  <si>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</si>
  <si>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</si>
  <si>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</si>
  <si>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</si>
  <si>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</si>
  <si>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</si>
  <si>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</si>
  <si>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</si>
  <si>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</si>
  <si>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</si>
  <si>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</si>
  <si>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</si>
  <si>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</si>
  <si>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</si>
  <si>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</si>
  <si>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</si>
  <si>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</si>
  <si>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</si>
  <si>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</si>
  <si>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</si>
  <si>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</si>
  <si>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</si>
  <si>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</si>
  <si>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</si>
  <si>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</si>
  <si>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</si>
  <si>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</si>
  <si>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</si>
  <si>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</si>
  <si>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</si>
  <si>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</si>
  <si>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</si>
  <si>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</si>
  <si>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</si>
  <si>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</si>
  <si>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</si>
  <si>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</si>
  <si>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</si>
  <si>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</si>
  <si>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</si>
  <si>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</si>
  <si>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</si>
  <si>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</si>
  <si>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</si>
  <si>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</si>
  <si>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</si>
  <si>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</si>
  <si>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</si>
  <si>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</si>
  <si>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</si>
  <si>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</si>
  <si>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</si>
  <si>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</si>
  <si>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</si>
  <si>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</si>
  <si>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</si>
  <si>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</si>
  <si>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</si>
  <si>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</si>
  <si>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</si>
  <si>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</si>
  <si>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</si>
  <si>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</si>
  <si>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</si>
  <si>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</si>
  <si>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</si>
  <si>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</si>
  <si>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</si>
  <si>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</si>
  <si>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</si>
  <si>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</si>
  <si>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</si>
  <si>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</si>
  <si>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</si>
  <si>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</si>
  <si>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</si>
  <si>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</si>
  <si>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</si>
  <si>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</si>
  <si>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</si>
  <si>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</si>
  <si>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</si>
  <si>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</si>
  <si>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</si>
  <si>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</si>
  <si>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</si>
  <si>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</si>
  <si>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</si>
  <si>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</si>
  <si>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</si>
  <si>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</si>
  <si>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</si>
  <si>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</si>
  <si>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</si>
  <si>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</si>
  <si>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</si>
  <si>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</si>
  <si>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</si>
  <si>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</si>
  <si>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</si>
  <si>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</si>
  <si>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</si>
  <si>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</si>
  <si>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</si>
  <si>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</si>
  <si>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</si>
  <si>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</si>
  <si>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</si>
  <si>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</si>
  <si>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</si>
  <si>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</si>
  <si>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</si>
  <si>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</si>
  <si>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</si>
  <si>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</si>
  <si>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</si>
  <si>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</si>
  <si>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</si>
  <si>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</si>
  <si>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</si>
  <si>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</si>
  <si>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</si>
  <si>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</si>
  <si>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</si>
  <si>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</si>
  <si>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</si>
  <si>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</si>
  <si>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</si>
  <si>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</si>
  <si>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</si>
  <si>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</si>
  <si>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</si>
  <si>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</si>
  <si>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</si>
  <si>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</si>
  <si>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</si>
  <si>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</si>
  <si>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</si>
  <si>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</si>
  <si>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</si>
  <si>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</si>
  <si>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</si>
  <si>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</si>
  <si>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</si>
  <si>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</si>
  <si>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</si>
  <si>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</si>
  <si>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</si>
  <si>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</si>
  <si>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</si>
  <si>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</si>
  <si>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</si>
  <si>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</si>
  <si>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</si>
  <si>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</si>
  <si>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</si>
  <si>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</si>
  <si>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</si>
  <si>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</si>
  <si>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</si>
  <si>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</si>
  <si>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</si>
  <si>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</si>
  <si>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</si>
  <si>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</si>
  <si>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</si>
  <si>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</si>
  <si>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</si>
  <si>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</si>
  <si>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</si>
  <si>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</si>
  <si>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</si>
  <si>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</si>
  <si>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</si>
  <si>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</si>
  <si>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</si>
  <si>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</si>
  <si>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</si>
  <si>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</si>
  <si>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</si>
  <si>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</si>
  <si>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</si>
  <si>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</si>
  <si>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</si>
  <si>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</si>
  <si>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</si>
  <si>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</si>
  <si>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</si>
  <si>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</si>
  <si>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</si>
  <si>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</si>
  <si>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</si>
  <si>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</si>
  <si>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</si>
  <si>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</si>
  <si>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</si>
  <si>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</si>
  <si>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</si>
  <si>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</si>
  <si>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</si>
  <si>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</si>
  <si>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</si>
  <si>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</si>
  <si>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</si>
  <si>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</si>
  <si>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</si>
  <si>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</si>
  <si>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</si>
  <si>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</si>
  <si>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</si>
  <si>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</si>
  <si>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</si>
  <si>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</si>
  <si>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</si>
  <si>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</si>
  <si>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</si>
  <si>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</si>
  <si>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</si>
  <si>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</si>
  <si>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</si>
  <si>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</si>
  <si>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</si>
  <si>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</si>
  <si>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</si>
  <si>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</si>
  <si>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</si>
  <si>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</si>
  <si>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</si>
  <si>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</si>
  <si>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</si>
  <si>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</si>
  <si>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</si>
  <si>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</si>
  <si>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</si>
  <si>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</si>
  <si>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</si>
  <si>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</si>
  <si>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</si>
  <si>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</si>
  <si>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</si>
  <si>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</si>
  <si>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</si>
  <si>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</si>
  <si>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</si>
  <si>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</si>
  <si>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</si>
  <si>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</si>
  <si>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</si>
  <si>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</si>
  <si>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</si>
  <si>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</si>
  <si>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</si>
  <si>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</si>
  <si>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</si>
  <si>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</si>
  <si>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</si>
  <si>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</si>
  <si>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</si>
  <si>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</si>
  <si>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</si>
  <si>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</si>
  <si>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</si>
  <si>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</si>
  <si>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</si>
  <si>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</si>
  <si>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</si>
  <si>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</si>
  <si>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</si>
  <si>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</si>
  <si>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</si>
  <si>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</si>
  <si>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</si>
  <si>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</si>
  <si>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</si>
  <si>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</si>
  <si>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</si>
  <si>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</si>
  <si>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</si>
  <si>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</si>
  <si>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</si>
  <si>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</si>
  <si>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</si>
  <si>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</si>
  <si>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</si>
  <si>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</si>
  <si>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</si>
  <si>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</si>
  <si>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</si>
  <si>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</si>
  <si>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</si>
  <si>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</si>
  <si>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</si>
  <si>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</si>
  <si>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</si>
  <si>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</si>
  <si>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</si>
  <si>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</si>
  <si>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</si>
  <si>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</si>
  <si>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</si>
  <si>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</si>
  <si>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</si>
  <si>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</si>
  <si>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</si>
  <si>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</si>
  <si>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</si>
  <si>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</si>
  <si>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</si>
  <si>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</si>
  <si>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</si>
  <si>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</si>
  <si>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</si>
  <si>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</si>
  <si>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</si>
  <si>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</si>
  <si>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</si>
  <si>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</si>
  <si>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</si>
  <si>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</si>
  <si>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</si>
  <si>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</si>
  <si>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</si>
  <si>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</si>
  <si>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</si>
  <si>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</si>
  <si>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</si>
  <si>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</si>
  <si>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</si>
  <si>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</si>
  <si>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</si>
  <si>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</si>
  <si>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</si>
  <si>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</si>
  <si>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</si>
  <si>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</si>
  <si>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</si>
  <si>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</si>
  <si>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</si>
  <si>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</si>
  <si>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</si>
  <si>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</si>
  <si>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</si>
  <si>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</si>
  <si>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</si>
  <si>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</si>
  <si>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</si>
  <si>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</si>
  <si>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</si>
  <si>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</si>
  <si>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</si>
  <si>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</si>
  <si>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</si>
  <si>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</si>
  <si>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</si>
  <si>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</si>
  <si>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</si>
  <si>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</si>
  <si>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</si>
  <si>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</si>
  <si>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</si>
  <si>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</si>
  <si>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</si>
  <si>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</si>
  <si>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</si>
  <si>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</si>
  <si>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</si>
  <si>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</si>
  <si>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</si>
  <si>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</si>
  <si>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</si>
  <si>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</si>
  <si>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</si>
  <si>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</si>
  <si>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</si>
  <si>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</si>
  <si>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</si>
  <si>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</si>
  <si>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</si>
  <si>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</si>
  <si>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</si>
  <si>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</si>
  <si>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</si>
  <si>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</si>
  <si>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</si>
  <si>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</si>
  <si>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</si>
  <si>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</si>
  <si>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</si>
  <si>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</si>
  <si>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</si>
  <si>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</si>
  <si>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</si>
  <si>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</si>
  <si>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</si>
  <si>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</si>
  <si>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</si>
  <si>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</si>
  <si>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</si>
  <si>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</si>
  <si>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</si>
  <si>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</si>
  <si>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</si>
  <si>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</si>
  <si>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</si>
  <si>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</si>
  <si>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</si>
  <si>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</si>
  <si>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</si>
  <si>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</si>
  <si>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</si>
  <si>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</si>
  <si>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</si>
  <si>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</si>
  <si>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</si>
  <si>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</si>
  <si>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</si>
  <si>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</si>
  <si>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</si>
  <si>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</si>
  <si>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</si>
  <si>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</si>
  <si>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</si>
  <si>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</si>
  <si>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</si>
  <si>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</si>
  <si>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</si>
  <si>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</si>
  <si>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</si>
  <si>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</si>
  <si>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</si>
  <si>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</si>
  <si>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</si>
  <si>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</si>
  <si>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</si>
  <si>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</si>
  <si>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</si>
  <si>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</si>
  <si>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</si>
  <si>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</si>
  <si>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</si>
  <si>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</si>
  <si>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</si>
  <si>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</si>
  <si>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</si>
  <si>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</si>
  <si>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</si>
  <si>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</si>
  <si>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</si>
  <si>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</si>
  <si>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</si>
  <si>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</si>
  <si>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</si>
  <si>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</si>
  <si>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</si>
  <si>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</si>
  <si>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</si>
  <si>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</si>
  <si>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</si>
  <si>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</si>
  <si>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</si>
  <si>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</si>
  <si>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</si>
  <si>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</si>
  <si>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</si>
  <si>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</si>
  <si>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</si>
  <si>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</si>
  <si>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</si>
  <si>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</si>
  <si>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</si>
  <si>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</si>
  <si>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</si>
  <si>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</si>
  <si>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</si>
  <si>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</si>
  <si>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</si>
  <si>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</si>
  <si>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</si>
  <si>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</si>
  <si>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</si>
  <si>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</si>
  <si>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</si>
  <si>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</si>
  <si>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</si>
  <si>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</si>
  <si>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</si>
  <si>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</si>
  <si>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</si>
  <si>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</si>
  <si>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</si>
  <si>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</si>
  <si>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</si>
  <si>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</si>
  <si>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</si>
  <si>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</si>
  <si>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</si>
  <si>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</si>
  <si>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</si>
  <si>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</si>
  <si>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</si>
  <si>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</si>
  <si>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</si>
  <si>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</si>
  <si>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</si>
  <si>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</si>
  <si>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</si>
  <si>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</si>
  <si>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</si>
  <si>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</si>
  <si>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</si>
  <si>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</si>
  <si>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</si>
  <si>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</si>
  <si>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</si>
  <si>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</si>
  <si>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</si>
  <si>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</si>
  <si>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</si>
  <si>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</si>
  <si>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</si>
  <si>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</si>
  <si>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</si>
  <si>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</si>
  <si>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</si>
  <si>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</si>
  <si>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</si>
  <si>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</si>
  <si>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</si>
  <si>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</si>
  <si>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</si>
  <si>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</si>
  <si>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</si>
  <si>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</si>
  <si>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</si>
  <si>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</si>
  <si>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</si>
  <si>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</si>
  <si>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</si>
  <si>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</si>
  <si>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</si>
  <si>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</si>
  <si>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</si>
  <si>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</si>
  <si>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</si>
  <si>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</si>
  <si>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</si>
  <si>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</si>
  <si>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</si>
  <si>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</si>
  <si>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</si>
  <si>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</si>
  <si>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</si>
  <si>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</si>
  <si>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</si>
  <si>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</si>
  <si>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</si>
  <si>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</si>
  <si>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</si>
  <si>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</si>
  <si>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</si>
  <si>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</si>
  <si>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</si>
  <si>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</si>
  <si>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</si>
  <si>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</si>
  <si>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</si>
  <si>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</si>
  <si>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</si>
  <si>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</si>
  <si>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</si>
  <si>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</si>
  <si>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</si>
  <si>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</si>
  <si>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</si>
  <si>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</si>
  <si>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</si>
  <si>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</si>
  <si>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</si>
  <si>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</si>
  <si>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</si>
  <si>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</si>
  <si>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</si>
  <si>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</si>
  <si>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</si>
  <si>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</si>
  <si>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</si>
  <si>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</si>
  <si>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</si>
  <si>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</si>
  <si>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</si>
  <si>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</si>
  <si>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</si>
  <si>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</si>
  <si>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</si>
  <si>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</si>
  <si>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</si>
  <si>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</si>
  <si>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</si>
  <si>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</si>
  <si>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</si>
  <si>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</si>
  <si>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</si>
  <si>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</si>
  <si>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</si>
  <si>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</si>
  <si>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</si>
  <si>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</si>
  <si>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</si>
  <si>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</si>
  <si>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</si>
  <si>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</si>
  <si>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</si>
  <si>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</si>
  <si>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</si>
  <si>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</si>
  <si>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</si>
  <si>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</si>
  <si>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</si>
  <si>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</si>
  <si>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</si>
  <si>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</si>
  <si>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</si>
  <si>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</si>
  <si>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</si>
  <si>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</si>
  <si>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</si>
  <si>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</si>
  <si>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</si>
  <si>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</si>
  <si>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</si>
  <si>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</si>
  <si>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</si>
  <si>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</si>
  <si>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</si>
  <si>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</si>
  <si>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</si>
  <si>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</si>
  <si>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</si>
  <si>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</si>
  <si>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</si>
  <si>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</si>
  <si>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</si>
  <si>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</si>
  <si>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</si>
  <si>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</si>
  <si>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</si>
  <si>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</si>
  <si>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</si>
  <si>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</si>
  <si>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</si>
  <si>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</si>
  <si>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</si>
  <si>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</si>
  <si>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</si>
  <si>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</si>
  <si>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</si>
  <si>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</si>
  <si>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</si>
  <si>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</si>
  <si>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</si>
  <si>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</si>
  <si>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</si>
  <si>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</si>
  <si>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</si>
  <si>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</si>
  <si>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</si>
  <si>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</si>
  <si>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</si>
  <si>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</si>
  <si>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</si>
  <si>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</si>
  <si>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</si>
  <si>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</si>
  <si>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</si>
  <si>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</si>
  <si>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</si>
  <si>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</si>
  <si>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</si>
  <si>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</si>
  <si>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</si>
  <si>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</si>
  <si>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</si>
  <si>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</si>
  <si>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</si>
  <si>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</si>
  <si>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</si>
  <si>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</si>
  <si>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</si>
  <si>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</si>
  <si>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</si>
  <si>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</si>
  <si>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</si>
  <si>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</si>
  <si>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</si>
  <si>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</si>
  <si>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</si>
  <si>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</si>
  <si>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</si>
  <si>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</si>
  <si>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</si>
  <si>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</si>
  <si>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</si>
  <si>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</si>
  <si>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</si>
  <si>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</si>
  <si>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</si>
  <si>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</si>
  <si>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</si>
  <si>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</si>
  <si>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</si>
  <si>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</si>
  <si>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</si>
  <si>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</si>
  <si>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</si>
  <si>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</si>
  <si>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</si>
  <si>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</si>
  <si>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</si>
  <si>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</si>
  <si>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</si>
  <si>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</si>
  <si>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</si>
  <si>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</si>
  <si>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</si>
  <si>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</si>
  <si>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</si>
  <si>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</si>
  <si>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</si>
  <si>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</si>
  <si>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</si>
  <si>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</si>
  <si>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</si>
  <si>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</si>
  <si>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</si>
  <si>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</si>
  <si>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</si>
  <si>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</si>
  <si>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</si>
  <si>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</si>
  <si>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</si>
  <si>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</si>
  <si>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</si>
  <si>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</si>
  <si>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</si>
  <si>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</si>
  <si>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</si>
  <si>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</si>
  <si>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</si>
  <si>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</si>
  <si>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</si>
  <si>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</si>
  <si>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</si>
  <si>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</si>
  <si>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</si>
  <si>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</si>
  <si>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</si>
  <si>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</si>
  <si>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</si>
  <si>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</si>
  <si>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</si>
  <si>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</si>
  <si>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</si>
  <si>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</si>
  <si>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</si>
  <si>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</si>
  <si>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</si>
  <si>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</si>
  <si>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</si>
  <si>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</si>
  <si>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</si>
  <si>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</si>
  <si>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</si>
  <si>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</si>
  <si>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</si>
  <si>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</si>
  <si>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</si>
  <si>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</si>
  <si>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</si>
  <si>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</si>
  <si>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</si>
  <si>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</si>
  <si>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</si>
  <si>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</si>
  <si>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</si>
  <si>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</si>
  <si>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</si>
  <si>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</si>
  <si>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</si>
  <si>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</si>
  <si>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</si>
  <si>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</si>
  <si>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</si>
  <si>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</si>
  <si>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</si>
  <si>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</si>
  <si>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</si>
  <si>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</si>
  <si>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</si>
  <si>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</si>
  <si>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</si>
  <si>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</si>
  <si>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</si>
  <si>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</si>
  <si>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</si>
  <si>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</si>
  <si>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</si>
  <si>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</si>
  <si>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</si>
  <si>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</si>
  <si>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</si>
  <si>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</si>
  <si>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</si>
  <si>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</si>
  <si>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</si>
  <si>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</si>
  <si>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</si>
  <si>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</si>
  <si>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</si>
  <si>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</si>
  <si>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</si>
  <si>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</si>
  <si>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</si>
  <si>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</si>
  <si>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</si>
  <si>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</si>
  <si>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</si>
  <si>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</si>
  <si>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</si>
  <si>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</si>
  <si>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</si>
  <si>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</si>
  <si>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</si>
  <si>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</si>
  <si>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</si>
  <si>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</si>
  <si>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</si>
  <si>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</si>
  <si>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</si>
  <si>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</si>
  <si>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</si>
  <si>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</si>
  <si>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</si>
  <si>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</si>
  <si>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</si>
  <si>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</si>
  <si>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</si>
  <si>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</si>
  <si>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</si>
  <si>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</si>
  <si>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</si>
  <si>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</si>
  <si>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</si>
  <si>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</si>
  <si>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</si>
  <si>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</si>
  <si>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</si>
  <si>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</si>
  <si>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</si>
  <si>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</si>
  <si>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</si>
  <si>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</si>
  <si>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</si>
  <si>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</si>
  <si>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</si>
  <si>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</si>
  <si>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</si>
  <si>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</si>
  <si>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</si>
  <si>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</si>
  <si>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</si>
  <si>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</si>
  <si>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</si>
  <si>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</si>
  <si>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</si>
  <si>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</si>
  <si>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</si>
  <si>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</si>
  <si>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</si>
  <si>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</si>
  <si>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</si>
  <si>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</si>
  <si>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</si>
  <si>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</si>
  <si>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</si>
  <si>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</si>
  <si>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</si>
  <si>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</si>
  <si>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</si>
  <si>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</si>
  <si>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</si>
  <si>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</si>
  <si>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</si>
  <si>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</si>
  <si>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</si>
  <si>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</si>
  <si>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</si>
  <si>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</si>
  <si>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</si>
  <si>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</si>
  <si>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</si>
  <si>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</si>
  <si>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</si>
  <si>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</si>
  <si>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</si>
  <si>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</si>
  <si>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</si>
  <si>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</si>
  <si>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</si>
  <si>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</si>
  <si>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</si>
  <si>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</si>
  <si>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</si>
  <si>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</si>
  <si>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</si>
  <si>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</si>
  <si>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</si>
  <si>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</si>
  <si>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</si>
  <si>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</si>
  <si>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</si>
  <si>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</si>
  <si>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</si>
  <si>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</si>
  <si>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</si>
  <si>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</si>
  <si>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</si>
  <si>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</si>
  <si>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</si>
  <si>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</si>
  <si>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</si>
  <si>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</si>
  <si>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</si>
  <si>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</si>
  <si>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</si>
  <si>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</si>
  <si>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</si>
  <si>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</si>
  <si>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</si>
  <si>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</si>
  <si>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</si>
  <si>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</si>
  <si>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</si>
  <si>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</si>
  <si>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</si>
  <si>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</si>
  <si>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</si>
  <si>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</si>
  <si>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</si>
  <si>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</si>
  <si>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</si>
  <si>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</si>
  <si>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</si>
  <si>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</si>
  <si>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</si>
  <si>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</si>
  <si>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</si>
  <si>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</si>
  <si>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</si>
  <si>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</si>
  <si>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</si>
  <si>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</si>
  <si>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</si>
  <si>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</si>
  <si>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</si>
  <si>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</si>
  <si>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</si>
  <si>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</si>
  <si>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</si>
  <si>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</si>
  <si>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</si>
  <si>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</si>
  <si>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</si>
  <si>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</si>
  <si>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</si>
  <si>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</si>
  <si>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</si>
  <si>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</si>
  <si>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</si>
  <si>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</si>
  <si>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</si>
  <si>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</si>
  <si>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</si>
  <si>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</si>
  <si>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</si>
  <si>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</si>
  <si>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</si>
  <si>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</si>
  <si>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</si>
  <si>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</si>
  <si>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</si>
  <si>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</si>
  <si>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</si>
  <si>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</si>
  <si>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</si>
  <si>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</si>
  <si>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</si>
  <si>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</si>
  <si>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</si>
  <si>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</si>
  <si>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</si>
  <si>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</si>
  <si>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</si>
  <si>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</si>
  <si>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</si>
  <si>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</si>
  <si>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</si>
  <si>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</si>
  <si>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</si>
  <si>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</si>
  <si>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</si>
  <si>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</si>
  <si>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</si>
  <si>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</si>
  <si>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</si>
  <si>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</si>
  <si>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</si>
  <si>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</si>
  <si>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</si>
  <si>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</si>
  <si>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</si>
  <si>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</si>
  <si>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</si>
  <si>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</si>
  <si>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</si>
  <si>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</si>
  <si>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</si>
  <si>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</si>
  <si>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</si>
  <si>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</si>
  <si>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</si>
  <si>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</si>
  <si>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</si>
  <si>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</si>
  <si>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</si>
  <si>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</si>
  <si>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</si>
  <si>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</si>
  <si>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</si>
  <si>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</si>
  <si>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</si>
  <si>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</si>
  <si>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</si>
  <si>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</si>
  <si>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</si>
  <si>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</si>
  <si>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</si>
  <si>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</si>
  <si>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</si>
  <si>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</si>
  <si>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</si>
  <si>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</si>
  <si>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</si>
  <si>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</si>
  <si>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</si>
  <si>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</si>
  <si>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</si>
  <si>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</si>
  <si>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</si>
  <si>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</si>
  <si>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</si>
  <si>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</si>
  <si>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</si>
  <si>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</si>
  <si>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</si>
  <si>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</si>
  <si>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</si>
  <si>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</si>
  <si>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</si>
  <si>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</si>
  <si>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</si>
  <si>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</si>
  <si>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</si>
  <si>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</si>
  <si>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</si>
  <si>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</si>
  <si>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</si>
  <si>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</si>
  <si>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</si>
  <si>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</si>
  <si>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</si>
  <si>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</si>
  <si>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</si>
  <si>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</si>
  <si>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</si>
  <si>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</si>
  <si>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</si>
  <si>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</si>
  <si>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</si>
  <si>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</si>
  <si>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</si>
  <si>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</si>
  <si>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</si>
  <si>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</si>
  <si>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</si>
  <si>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</si>
  <si>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</si>
  <si>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</si>
  <si>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</si>
  <si>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</si>
  <si>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</si>
  <si>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</si>
  <si>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</si>
  <si>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</si>
  <si>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</si>
  <si>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</si>
  <si>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</si>
  <si>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</si>
  <si>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</si>
  <si>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</si>
  <si>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</si>
  <si>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</si>
  <si>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</si>
  <si>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</si>
  <si>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</si>
  <si>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</si>
  <si>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</si>
  <si>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</si>
  <si>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</si>
  <si>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</si>
  <si>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</si>
  <si>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</si>
  <si>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</si>
  <si>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</si>
  <si>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</si>
  <si>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</si>
  <si>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</si>
  <si>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</si>
  <si>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</si>
  <si>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</si>
  <si>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</si>
  <si>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</si>
  <si>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</si>
  <si>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</si>
  <si>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</si>
  <si>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</si>
  <si>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</si>
  <si>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</si>
  <si>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</si>
  <si>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</si>
  <si>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</si>
  <si>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</si>
  <si>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</si>
  <si>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</si>
  <si>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</si>
  <si>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</si>
  <si>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</si>
  <si>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</si>
  <si>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</si>
  <si>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</si>
  <si>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</si>
  <si>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</si>
  <si>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</si>
  <si>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</si>
  <si>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</si>
  <si>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</si>
  <si>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</si>
  <si>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</si>
  <si>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</si>
  <si>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</si>
  <si>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</si>
  <si>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</si>
  <si>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</si>
  <si>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</si>
  <si>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</si>
  <si>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</si>
  <si>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</si>
  <si>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</si>
  <si>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</si>
  <si>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</si>
  <si>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</si>
  <si>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</si>
  <si>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</si>
  <si>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</si>
  <si>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</si>
  <si>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</si>
  <si>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</si>
  <si>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</si>
  <si>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</si>
  <si>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</si>
  <si>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</si>
  <si>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</si>
  <si>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</si>
  <si>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</si>
  <si>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</si>
  <si>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</si>
  <si>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</si>
  <si>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</si>
  <si>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</si>
  <si>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</si>
  <si>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</si>
  <si>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</si>
  <si>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</si>
  <si>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</si>
  <si>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</si>
  <si>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</si>
  <si>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</si>
  <si>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</si>
  <si>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</si>
  <si>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</si>
  <si>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</si>
  <si>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</si>
  <si>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</si>
  <si>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</si>
  <si>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</si>
  <si>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</si>
  <si>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</si>
  <si>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</si>
  <si>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</si>
  <si>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</si>
  <si>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</si>
  <si>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</si>
  <si>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</si>
  <si>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</si>
  <si>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</si>
  <si>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</si>
  <si>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</si>
  <si>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</si>
  <si>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</si>
  <si>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</si>
  <si>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</si>
  <si>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</si>
  <si>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</si>
  <si>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</si>
  <si>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</si>
  <si>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</si>
  <si>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</si>
  <si>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</si>
  <si>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</si>
  <si>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</si>
  <si>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</si>
  <si>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</si>
  <si>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</si>
  <si>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</si>
  <si>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</si>
  <si>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</si>
  <si>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</si>
  <si>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</si>
  <si>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</si>
  <si>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</si>
  <si>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</si>
  <si>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</si>
  <si>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</si>
  <si>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</si>
  <si>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</si>
  <si>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</si>
  <si>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</si>
  <si>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</si>
  <si>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</si>
  <si>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</si>
  <si>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</si>
  <si>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</si>
  <si>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</si>
  <si>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</si>
  <si>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</si>
  <si>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</si>
  <si>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</si>
  <si>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</si>
  <si>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</si>
  <si>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</si>
  <si>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</si>
  <si>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</si>
  <si>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</si>
  <si>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</si>
  <si>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</si>
  <si>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</si>
  <si>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</si>
  <si>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</si>
  <si>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</si>
  <si>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</si>
  <si>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</si>
  <si>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</si>
  <si>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</si>
  <si>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</si>
  <si>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</si>
  <si>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</si>
  <si>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</si>
  <si>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</si>
  <si>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</si>
  <si>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</si>
  <si>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</si>
  <si>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</si>
  <si>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</si>
  <si>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</si>
  <si>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</si>
  <si>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</si>
  <si>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</si>
  <si>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</si>
  <si>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</si>
  <si>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</si>
  <si>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</si>
  <si>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</si>
  <si>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</si>
  <si>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</si>
  <si>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</si>
  <si>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</si>
  <si>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</si>
  <si>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</si>
  <si>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</si>
  <si>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</si>
  <si>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</si>
  <si>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</si>
  <si>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</si>
  <si>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</si>
  <si>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</si>
  <si>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</si>
  <si>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</si>
  <si>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</si>
  <si>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</si>
  <si>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</si>
  <si>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</si>
  <si>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</si>
  <si>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</si>
  <si>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</si>
  <si>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</si>
  <si>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</si>
  <si>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</si>
  <si>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</si>
  <si>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</si>
  <si>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</si>
  <si>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</si>
  <si>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</si>
  <si>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</si>
  <si>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</si>
  <si>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</si>
  <si>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</si>
  <si>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</si>
  <si>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</si>
  <si>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</si>
  <si>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</si>
  <si>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</si>
  <si>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</si>
  <si>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</si>
  <si>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</si>
  <si>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</si>
  <si>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</si>
  <si>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</si>
  <si>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</si>
  <si>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</si>
  <si>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</si>
  <si>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</si>
  <si>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</si>
  <si>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</si>
  <si>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</si>
  <si>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</si>
  <si>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</si>
  <si>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</si>
  <si>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</si>
  <si>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</si>
  <si>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</si>
  <si>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</si>
  <si>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</si>
  <si>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</si>
  <si>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</si>
  <si>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</si>
  <si>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</si>
  <si>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</si>
  <si>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</si>
  <si>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</si>
  <si>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</si>
  <si>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</si>
  <si>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</si>
  <si>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</si>
  <si>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</si>
  <si>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</si>
  <si>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</si>
  <si>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</si>
  <si>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</si>
  <si>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</si>
  <si>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</si>
  <si>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</si>
  <si>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</si>
  <si>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</si>
  <si>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</si>
  <si>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</si>
  <si>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</si>
  <si>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</si>
  <si>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</si>
  <si>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</si>
  <si>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</si>
  <si>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</si>
  <si>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</si>
  <si>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</si>
  <si>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</si>
  <si>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</si>
  <si>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</si>
  <si>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</si>
  <si>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</si>
  <si>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</si>
  <si>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</si>
  <si>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</si>
  <si>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</si>
  <si>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</si>
  <si>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</si>
  <si>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</si>
  <si>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</si>
  <si>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</si>
  <si>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</si>
  <si>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</si>
  <si>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</si>
  <si>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</si>
  <si>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</si>
  <si>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</si>
  <si>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</si>
  <si>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</si>
  <si>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</si>
  <si>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</si>
  <si>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</si>
  <si>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</si>
  <si>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</si>
  <si>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</si>
  <si>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</si>
  <si>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</si>
  <si>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</si>
  <si>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</si>
  <si>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</si>
  <si>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</si>
  <si>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</si>
  <si>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</si>
  <si>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</si>
  <si>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</si>
  <si>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</si>
  <si>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</si>
  <si>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</si>
  <si>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</si>
  <si>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</si>
  <si>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</si>
  <si>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</si>
  <si>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</si>
  <si>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</si>
  <si>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</si>
  <si>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</si>
  <si>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</si>
  <si>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</si>
  <si>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</si>
  <si>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</si>
  <si>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</si>
  <si>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</si>
  <si>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</si>
  <si>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</si>
  <si>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</si>
  <si>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</si>
  <si>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</si>
  <si>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</si>
  <si>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</si>
  <si>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</si>
  <si>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</si>
  <si>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</si>
  <si>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</si>
  <si>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</si>
  <si>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</si>
  <si>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</si>
  <si>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</si>
  <si>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</si>
  <si>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</si>
  <si>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</si>
  <si>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</si>
  <si>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</si>
  <si>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</si>
  <si>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</si>
  <si>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</si>
  <si>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</si>
  <si>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</si>
  <si>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</si>
  <si>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</si>
  <si>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</si>
  <si>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</si>
  <si>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</si>
  <si>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</si>
  <si>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</si>
  <si>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</si>
  <si>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</si>
  <si>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</si>
  <si>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</si>
  <si>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</si>
  <si>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</si>
  <si>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</si>
  <si>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</si>
  <si>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</si>
  <si>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</si>
  <si>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</si>
  <si>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</si>
  <si>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</si>
  <si>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</si>
  <si>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</si>
  <si>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</si>
  <si>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</si>
  <si>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</si>
  <si>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</si>
  <si>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</si>
  <si>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</si>
  <si>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</si>
  <si>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</si>
  <si>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</si>
  <si>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</si>
  <si>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</si>
  <si>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</si>
  <si>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</si>
  <si>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</si>
  <si>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</si>
  <si>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</si>
  <si>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</si>
  <si>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</si>
  <si>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</si>
  <si>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</si>
  <si>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</si>
  <si>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</si>
  <si>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</si>
  <si>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</si>
  <si>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</si>
  <si>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</si>
  <si>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</si>
  <si>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</si>
  <si>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</si>
  <si>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</si>
  <si>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</si>
  <si>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</si>
  <si>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</si>
  <si>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</si>
  <si>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</si>
  <si>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</si>
  <si>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</si>
  <si>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</si>
  <si>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</si>
  <si>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</si>
  <si>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</si>
  <si>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</si>
  <si>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</si>
  <si>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</si>
  <si>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</si>
  <si>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</si>
  <si>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</si>
  <si>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</si>
  <si>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</si>
  <si>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</si>
  <si>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</si>
  <si>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</si>
  <si>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</si>
  <si>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</si>
  <si>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</si>
  <si>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</si>
  <si>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</si>
  <si>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</si>
  <si>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</si>
  <si>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</si>
  <si>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</si>
  <si>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</si>
  <si>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</si>
  <si>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</si>
  <si>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</si>
  <si>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</si>
  <si>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</si>
  <si>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</si>
  <si>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</si>
  <si>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</si>
  <si>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</si>
  <si>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</si>
  <si>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</si>
  <si>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</si>
  <si>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</si>
  <si>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</si>
  <si>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</si>
  <si>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</si>
  <si>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</si>
  <si>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</si>
  <si>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</si>
  <si>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</si>
  <si>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</si>
  <si>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</si>
  <si>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</si>
  <si>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</si>
  <si>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</si>
  <si>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</si>
  <si>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</si>
  <si>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</si>
  <si>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</si>
  <si>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</si>
  <si>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</si>
  <si>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</si>
  <si>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</si>
  <si>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</si>
  <si>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</si>
  <si>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</si>
  <si>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</si>
  <si>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</si>
  <si>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</si>
  <si>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</si>
  <si>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</si>
  <si>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</si>
  <si>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</si>
  <si>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</si>
  <si>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</si>
  <si>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</si>
  <si>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</si>
  <si>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</si>
  <si>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</si>
  <si>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</si>
  <si>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</si>
  <si>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</si>
  <si>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</si>
  <si>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</si>
  <si>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</si>
  <si>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</si>
  <si>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</si>
  <si>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</si>
  <si>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</si>
  <si>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</si>
  <si>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</si>
  <si>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</si>
  <si>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</si>
  <si>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</si>
  <si>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</si>
  <si>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</si>
  <si>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</si>
  <si>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</si>
  <si>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</si>
  <si>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</si>
  <si>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</si>
  <si>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</si>
  <si>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</si>
  <si>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</si>
  <si>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</si>
  <si>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</si>
  <si>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</si>
  <si>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</si>
  <si>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</si>
  <si>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</si>
  <si>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</si>
  <si>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</si>
  <si>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</si>
  <si>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</si>
  <si>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</si>
  <si>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</si>
  <si>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</si>
  <si>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</si>
  <si>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</si>
  <si>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</si>
  <si>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</si>
  <si>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</si>
  <si>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</si>
  <si>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</si>
  <si>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</si>
  <si>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</si>
  <si>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</si>
  <si>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</si>
  <si>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</si>
  <si>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</si>
  <si>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</si>
  <si>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</si>
  <si>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</si>
  <si>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</si>
  <si>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</si>
  <si>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</si>
  <si>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</si>
  <si>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</si>
  <si>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</si>
  <si>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</si>
  <si>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</si>
  <si>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</si>
  <si>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</si>
  <si>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</si>
  <si>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</si>
  <si>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</si>
  <si>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</si>
  <si>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</si>
  <si>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</si>
  <si>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</si>
  <si>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</si>
  <si>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</si>
  <si>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</si>
  <si>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</si>
  <si>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</si>
  <si>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</si>
  <si>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</si>
  <si>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</si>
  <si>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</si>
  <si>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</si>
  <si>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</si>
  <si>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</si>
  <si>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</si>
  <si>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</si>
  <si>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</si>
  <si>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</si>
  <si>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</si>
  <si>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</si>
  <si>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</si>
  <si>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</si>
  <si>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</si>
  <si>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</si>
  <si>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</si>
  <si>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</si>
  <si>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</si>
  <si>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</si>
  <si>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</si>
  <si>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</si>
  <si>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</si>
  <si>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</si>
  <si>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</si>
  <si>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</si>
  <si>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</si>
  <si>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</si>
  <si>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</si>
  <si>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</si>
  <si>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</si>
  <si>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</si>
  <si>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</si>
  <si>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</si>
  <si>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</si>
  <si>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</si>
  <si>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</si>
  <si>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</si>
  <si>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</si>
  <si>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</si>
  <si>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</si>
  <si>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</si>
  <si>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</si>
  <si>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</si>
  <si>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</si>
  <si>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</si>
  <si>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</si>
  <si>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</si>
  <si>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</si>
  <si>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</si>
  <si>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</si>
  <si>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</si>
  <si>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</si>
  <si>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</si>
  <si>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</si>
  <si>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</si>
  <si>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</si>
  <si>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</si>
  <si>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</si>
  <si>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</si>
  <si>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</si>
  <si>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</si>
  <si>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</si>
  <si>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</si>
  <si>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</si>
  <si>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</si>
  <si>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</si>
  <si>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</si>
  <si>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</si>
  <si>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</si>
  <si>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</si>
  <si>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</si>
  <si>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</si>
  <si>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</si>
  <si>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</si>
  <si>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</si>
  <si>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</si>
  <si>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</si>
  <si>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</si>
  <si>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</si>
  <si>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</si>
  <si>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</si>
  <si>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</si>
  <si>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</si>
  <si>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</si>
  <si>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</si>
  <si>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</si>
  <si>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</si>
  <si>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</si>
  <si>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</si>
  <si>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</si>
  <si>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</si>
  <si>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</si>
  <si>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</si>
  <si>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</si>
  <si>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</si>
  <si>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</si>
  <si>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</si>
  <si>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</si>
  <si>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</si>
  <si>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</si>
  <si>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</si>
  <si>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</si>
  <si>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</si>
  <si>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</si>
  <si>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</si>
  <si>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</si>
  <si>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</si>
  <si>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</si>
  <si>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</si>
  <si>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</si>
  <si>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</si>
  <si>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</si>
  <si>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</si>
  <si>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</si>
  <si>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</si>
  <si>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</si>
  <si>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</si>
  <si>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</si>
  <si>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</si>
  <si>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</si>
  <si>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</si>
  <si>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</si>
  <si>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</si>
  <si>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</si>
  <si>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</si>
  <si>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</si>
  <si>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</si>
  <si>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</si>
  <si>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</si>
  <si>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</si>
  <si>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</si>
  <si>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</si>
  <si>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</si>
  <si>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</si>
  <si>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</si>
  <si>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</si>
  <si>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</si>
  <si>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</si>
  <si>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</si>
  <si>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</si>
  <si>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</si>
  <si>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</si>
  <si>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</si>
  <si>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</si>
  <si>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</si>
  <si>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</si>
  <si>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</si>
  <si>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</si>
  <si>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</si>
  <si>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</si>
  <si>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</si>
  <si>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</si>
  <si>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</si>
  <si>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</si>
  <si>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</si>
  <si>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</si>
  <si>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</si>
  <si>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</si>
  <si>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</si>
  <si>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</si>
  <si>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</si>
  <si>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</si>
  <si>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</si>
  <si>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</si>
  <si>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</si>
  <si>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</si>
  <si>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</si>
  <si>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</si>
  <si>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</si>
  <si>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</si>
  <si>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</si>
  <si>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</si>
  <si>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</si>
  <si>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</si>
  <si>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</si>
  <si>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</si>
  <si>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</si>
  <si>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</si>
  <si>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</si>
  <si>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</si>
  <si>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</si>
  <si>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</si>
  <si>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</si>
  <si>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</si>
  <si>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</si>
  <si>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</si>
  <si>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</si>
  <si>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</si>
  <si>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</si>
  <si>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</si>
  <si>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</si>
  <si>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</si>
  <si>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</si>
  <si>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</si>
  <si>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</si>
  <si>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</si>
  <si>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</si>
  <si>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</si>
  <si>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</si>
  <si>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</si>
  <si>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</si>
  <si>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</si>
  <si>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</si>
  <si>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</si>
  <si>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</si>
  <si>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</si>
  <si>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</si>
  <si>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</si>
  <si>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</si>
  <si>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</si>
  <si>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</si>
  <si>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</si>
  <si>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</si>
  <si>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</si>
  <si>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</si>
  <si>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</si>
  <si>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</si>
  <si>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</si>
  <si>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</si>
  <si>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</si>
  <si>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</si>
  <si>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</si>
  <si>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</si>
  <si>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</si>
  <si>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</si>
  <si>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</si>
  <si>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</si>
  <si>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</si>
  <si>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</si>
  <si>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</si>
  <si>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</si>
  <si>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</si>
  <si>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</si>
  <si>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</si>
  <si>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</si>
  <si>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</si>
  <si>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</si>
  <si>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</si>
  <si>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</si>
  <si>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</si>
  <si>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</si>
  <si>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</si>
  <si>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</si>
  <si>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</si>
  <si>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</si>
  <si>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</si>
  <si>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</si>
  <si>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</si>
  <si>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</si>
  <si>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</si>
  <si>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</si>
  <si>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</si>
  <si>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</si>
  <si>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</si>
  <si>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</si>
  <si>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</si>
  <si>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</si>
  <si>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</si>
  <si>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</si>
  <si>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</si>
  <si>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</si>
  <si>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</si>
  <si>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</si>
  <si>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</si>
  <si>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</si>
  <si>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</si>
  <si>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</si>
  <si>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</si>
  <si>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</si>
  <si>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</si>
  <si>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</si>
  <si>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</si>
  <si>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</si>
  <si>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</si>
  <si>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</si>
  <si>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</si>
  <si>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</si>
  <si>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</si>
  <si>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</si>
  <si>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</si>
  <si>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</si>
  <si>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</si>
  <si>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</si>
  <si>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</si>
  <si>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</si>
  <si>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</si>
  <si>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</si>
  <si>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</si>
  <si>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</si>
  <si>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</si>
  <si>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</si>
  <si>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</si>
  <si>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</si>
  <si>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</si>
  <si>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</si>
  <si>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</si>
  <si>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</si>
  <si>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</si>
  <si>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</si>
  <si>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</si>
  <si>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</si>
  <si>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</si>
  <si>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</si>
  <si>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</si>
  <si>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</si>
  <si>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</si>
  <si>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</si>
  <si>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</si>
  <si>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</si>
  <si>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</si>
  <si>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</si>
  <si>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</si>
  <si>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</si>
  <si>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</si>
  <si>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</si>
  <si>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</si>
  <si>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</si>
  <si>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</si>
  <si>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</si>
  <si>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</si>
  <si>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</si>
  <si>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</si>
  <si>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</si>
  <si>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</si>
  <si>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</si>
  <si>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</si>
  <si>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</si>
  <si>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</si>
  <si>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</si>
  <si>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</si>
  <si>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</si>
  <si>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</si>
  <si>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</si>
  <si>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</si>
  <si>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</si>
  <si>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</si>
  <si>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</si>
  <si>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</si>
  <si>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</si>
  <si>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</si>
  <si>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</si>
  <si>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</si>
  <si>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</si>
  <si>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</si>
  <si>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</si>
  <si>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</si>
  <si>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</si>
  <si>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</si>
  <si>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</si>
  <si>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</si>
  <si>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</si>
  <si>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</si>
  <si>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</si>
  <si>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</si>
  <si>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</si>
  <si>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</si>
  <si>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</si>
  <si>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</si>
  <si>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</si>
  <si>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</si>
  <si>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</si>
  <si>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</si>
  <si>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</si>
  <si>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</si>
  <si>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</si>
  <si>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</si>
  <si>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</si>
  <si>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</si>
  <si>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</si>
  <si>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</si>
  <si>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</si>
  <si>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</si>
  <si>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</si>
  <si>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</si>
  <si>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</si>
  <si>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</si>
  <si>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</si>
  <si>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</si>
  <si>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</si>
  <si>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</si>
  <si>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</si>
  <si>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</si>
  <si>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</si>
  <si>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</si>
  <si>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</si>
  <si>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</si>
  <si>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</si>
  <si>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</si>
  <si>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</si>
  <si>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</si>
  <si>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</si>
  <si>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</si>
  <si>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</si>
  <si>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</si>
  <si>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</si>
  <si>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</si>
  <si>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</si>
  <si>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</si>
  <si>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</si>
  <si>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</si>
  <si>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</si>
  <si>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</si>
  <si>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</si>
  <si>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</si>
  <si>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</si>
  <si>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</si>
  <si>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</si>
  <si>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</si>
  <si>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</si>
  <si>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</si>
  <si>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</si>
  <si>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</si>
  <si>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</si>
  <si>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</si>
  <si>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</si>
  <si>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</si>
  <si>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</si>
  <si>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</si>
  <si>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</si>
  <si>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</si>
  <si>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</si>
  <si>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</si>
  <si>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</si>
  <si>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</si>
  <si>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</si>
  <si>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</si>
  <si>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</si>
  <si>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</si>
  <si>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</si>
  <si>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</si>
  <si>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</si>
  <si>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</si>
  <si>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</si>
  <si>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</si>
  <si>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</si>
  <si>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</si>
  <si>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</si>
  <si>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</si>
  <si>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</si>
  <si>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</si>
  <si>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</si>
  <si>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</si>
  <si>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</si>
  <si>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</si>
  <si>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</si>
  <si>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</si>
  <si>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</si>
  <si>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</si>
  <si>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</si>
  <si>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</si>
  <si>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</si>
  <si>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</si>
  <si>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</si>
  <si>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</si>
  <si>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</si>
  <si>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</si>
  <si>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</si>
  <si>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</si>
  <si>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</si>
  <si>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</si>
  <si>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</si>
  <si>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</si>
  <si>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</si>
  <si>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</si>
  <si>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</si>
  <si>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</si>
  <si>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</si>
  <si>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</si>
  <si>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</si>
  <si>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</si>
  <si>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</si>
  <si>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</si>
  <si>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</si>
  <si>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</si>
  <si>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</si>
  <si>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</si>
  <si>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</si>
  <si>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</si>
  <si>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</si>
  <si>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</si>
  <si>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</si>
  <si>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</si>
  <si>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</si>
  <si>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</si>
  <si>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</si>
  <si>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</si>
  <si>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</si>
  <si>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</si>
  <si>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</si>
  <si>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</si>
  <si>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</si>
  <si>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</si>
  <si>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</si>
  <si>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</si>
  <si>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</si>
  <si>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</si>
  <si>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</si>
  <si>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</si>
  <si>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</si>
  <si>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</si>
  <si>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</si>
  <si>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</si>
  <si>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</si>
  <si>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</si>
  <si>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</si>
  <si>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</si>
  <si>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</si>
  <si>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</si>
  <si>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</si>
  <si>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</si>
  <si>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</si>
  <si>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</si>
  <si>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</si>
  <si>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</si>
  <si>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</si>
  <si>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</si>
  <si>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</si>
  <si>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</si>
  <si>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</si>
  <si>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</si>
  <si>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</si>
  <si>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</si>
  <si>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</si>
  <si>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</si>
  <si>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</si>
  <si>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</si>
  <si>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</si>
  <si>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</si>
  <si>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</si>
  <si>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</si>
  <si>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</si>
  <si>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</si>
  <si>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</si>
  <si>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</si>
  <si>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</si>
  <si>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</si>
  <si>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</si>
  <si>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</si>
  <si>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</si>
  <si>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</si>
  <si>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</si>
  <si>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</si>
  <si>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</si>
  <si>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</si>
  <si>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</si>
  <si>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</si>
  <si>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</si>
  <si>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</si>
  <si>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</si>
  <si>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</si>
  <si>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</si>
  <si>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</si>
  <si>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</si>
  <si>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</si>
  <si>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</si>
  <si>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</si>
  <si>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</si>
  <si>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</si>
  <si>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</si>
  <si>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</si>
  <si>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</si>
  <si>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</si>
  <si>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</si>
  <si>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</si>
  <si>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</si>
  <si>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</si>
  <si>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</si>
  <si>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</si>
  <si>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</si>
  <si>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</si>
  <si>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</si>
  <si>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</si>
  <si>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</si>
  <si>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</si>
  <si>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</si>
  <si>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</si>
  <si>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</si>
  <si>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</si>
  <si>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</si>
  <si>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</si>
  <si>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</si>
  <si>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</si>
  <si>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</si>
  <si>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</si>
  <si>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</si>
  <si>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</si>
  <si>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</si>
  <si>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</si>
  <si>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</si>
  <si>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</si>
  <si>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</si>
  <si>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</si>
  <si>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</si>
  <si>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</si>
  <si>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</si>
  <si>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</si>
  <si>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</si>
  <si>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</si>
  <si>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</si>
  <si>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</si>
  <si>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</si>
  <si>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</si>
  <si>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</si>
  <si>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</si>
  <si>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</si>
  <si>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</si>
  <si>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</si>
  <si>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</si>
  <si>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</si>
  <si>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</si>
  <si>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</si>
  <si>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</si>
  <si>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</si>
  <si>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</si>
  <si>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</si>
  <si>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</si>
  <si>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</si>
  <si>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</si>
  <si>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</si>
  <si>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</si>
  <si>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</si>
  <si>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</si>
  <si>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</si>
  <si>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</si>
  <si>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</si>
  <si>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</si>
  <si>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</si>
  <si>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</si>
  <si>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</si>
  <si>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</si>
  <si>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</si>
  <si>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</si>
  <si>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</si>
  <si>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</si>
  <si>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</si>
  <si>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</si>
  <si>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</si>
  <si>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</si>
  <si>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</si>
  <si>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</si>
  <si>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</si>
  <si>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</si>
  <si>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</si>
  <si>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</si>
  <si>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</si>
  <si>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</si>
  <si>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</si>
  <si>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</si>
  <si>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</si>
  <si>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</si>
  <si>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</si>
  <si>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</si>
  <si>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</si>
  <si>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</si>
  <si>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</si>
  <si>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</si>
  <si>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</si>
  <si>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</si>
  <si>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</si>
  <si>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</si>
  <si>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</si>
  <si>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</si>
  <si>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</si>
  <si>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</si>
  <si>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</si>
  <si>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</si>
  <si>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</si>
  <si>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</si>
  <si>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</si>
  <si>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</si>
  <si>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</si>
  <si>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</si>
  <si>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</si>
  <si>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</si>
  <si>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</si>
  <si>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</si>
  <si>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</si>
  <si>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</si>
  <si>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</si>
  <si>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</si>
  <si>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</si>
  <si>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</si>
  <si>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</si>
  <si>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</si>
  <si>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</si>
  <si>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</si>
  <si>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</si>
  <si>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</si>
  <si>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</si>
  <si>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</si>
  <si>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</si>
  <si>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</si>
  <si>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</si>
  <si>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</si>
  <si>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</si>
  <si>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</si>
  <si>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</si>
  <si>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</si>
  <si>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</si>
  <si>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</si>
  <si>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</si>
  <si>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</si>
  <si>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</si>
  <si>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</si>
  <si>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</si>
  <si>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</si>
  <si>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</si>
  <si>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</si>
  <si>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</si>
  <si>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</si>
  <si>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</si>
  <si>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</si>
  <si>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</si>
  <si>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</si>
  <si>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</si>
  <si>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</si>
  <si>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</si>
  <si>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</si>
  <si>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</si>
  <si>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</si>
  <si>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</si>
  <si>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</si>
  <si>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</si>
  <si>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</si>
  <si>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</si>
  <si>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</si>
  <si>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</si>
  <si>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</si>
  <si>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</si>
  <si>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</si>
  <si>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</si>
  <si>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</si>
  <si>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</si>
  <si>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</si>
  <si>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</si>
  <si>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</si>
  <si>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</si>
  <si>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</si>
  <si>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</si>
  <si>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</si>
  <si>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</si>
  <si>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</si>
  <si>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</si>
  <si>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</si>
  <si>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</si>
  <si>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</si>
  <si>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</si>
  <si>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</si>
  <si>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</si>
  <si>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</si>
  <si>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</si>
  <si>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</si>
  <si>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</si>
  <si>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</si>
  <si>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</si>
  <si>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</si>
  <si>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</si>
  <si>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</si>
  <si>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</si>
  <si>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</si>
  <si>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</si>
  <si>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</si>
  <si>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</si>
  <si>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</si>
  <si>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</si>
  <si>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</si>
  <si>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</si>
  <si>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</si>
  <si>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</si>
  <si>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</si>
  <si>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</si>
  <si>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</si>
  <si>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</si>
  <si>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</si>
  <si>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</si>
  <si>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</si>
  <si>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</si>
  <si>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</si>
  <si>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</si>
  <si>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</si>
  <si>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</si>
  <si>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</si>
  <si>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</si>
  <si>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</si>
  <si>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</si>
  <si>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</si>
  <si>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</si>
  <si>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</si>
  <si>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</si>
  <si>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</si>
  <si>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</si>
  <si>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</si>
  <si>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</si>
  <si>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</si>
  <si>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</si>
  <si>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</si>
  <si>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</si>
  <si>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</si>
  <si>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</si>
  <si>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</si>
  <si>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</si>
  <si>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</si>
  <si>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</si>
  <si>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</si>
  <si>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</si>
  <si>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</si>
  <si>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</si>
  <si>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</si>
  <si>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</si>
  <si>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</si>
  <si>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</si>
  <si>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</si>
  <si>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</si>
  <si>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</si>
  <si>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</si>
  <si>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</si>
  <si>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</si>
  <si>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</si>
  <si>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</si>
  <si>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</si>
  <si>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</si>
  <si>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</si>
  <si>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</si>
  <si>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</si>
  <si>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</si>
  <si>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</si>
  <si>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</si>
  <si>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</si>
  <si>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</si>
  <si>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</si>
  <si>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</si>
  <si>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</si>
  <si>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</si>
  <si>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</si>
  <si>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</si>
  <si>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</si>
  <si>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</si>
  <si>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</si>
  <si>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</si>
  <si>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</si>
  <si>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</si>
  <si>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</si>
  <si>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</si>
  <si>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</si>
  <si>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</si>
  <si>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</si>
  <si>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</si>
  <si>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</si>
  <si>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</si>
  <si>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</si>
  <si>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</si>
  <si>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</si>
  <si>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</si>
  <si>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</si>
  <si>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</si>
  <si>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</si>
  <si>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</si>
  <si>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</si>
  <si>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</si>
  <si>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</si>
  <si>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</si>
  <si>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</si>
  <si>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</si>
  <si>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</si>
  <si>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</si>
  <si>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</si>
  <si>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</si>
  <si>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</si>
  <si>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</si>
  <si>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</si>
  <si>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</si>
  <si>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</si>
  <si>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</si>
  <si>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</si>
  <si>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</si>
  <si>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</si>
  <si>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</si>
  <si>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</si>
  <si>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</si>
  <si>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</si>
  <si>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</si>
  <si>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</si>
  <si>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</si>
  <si>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</si>
  <si>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</si>
  <si>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</si>
  <si>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</si>
  <si>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</si>
  <si>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</si>
  <si>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</si>
  <si>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</si>
  <si>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</si>
  <si>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</si>
  <si>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</si>
  <si>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</si>
  <si>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</si>
  <si>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</si>
  <si>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</si>
  <si>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</si>
  <si>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</si>
  <si>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</si>
  <si>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</si>
  <si>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</si>
  <si>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</si>
  <si>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</si>
  <si>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</si>
  <si>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</si>
  <si>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</si>
  <si>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</si>
  <si>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</si>
  <si>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</si>
  <si>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</si>
  <si>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</si>
  <si>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</si>
  <si>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</si>
  <si>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</si>
  <si>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</si>
  <si>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</si>
  <si>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</si>
  <si>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</si>
  <si>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</si>
  <si>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</si>
  <si>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</si>
  <si>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</si>
  <si>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</si>
  <si>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</si>
  <si>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</si>
  <si>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</si>
  <si>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</si>
  <si>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</si>
  <si>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</si>
  <si>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</si>
  <si>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</si>
  <si>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</si>
  <si>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</si>
  <si>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</si>
  <si>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</si>
  <si>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</si>
  <si>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</si>
  <si>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</si>
  <si>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</si>
  <si>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</si>
  <si>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</si>
  <si>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</si>
  <si>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</si>
  <si>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</si>
  <si>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</si>
  <si>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</si>
  <si>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</si>
  <si>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</si>
  <si>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</si>
  <si>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</si>
  <si>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</si>
  <si>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</si>
  <si>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</si>
  <si>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</si>
  <si>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</si>
  <si>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</si>
  <si>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</si>
  <si>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</si>
  <si>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</si>
  <si>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</si>
  <si>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</si>
  <si>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</si>
  <si>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</si>
  <si>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</si>
  <si>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</si>
  <si>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</si>
  <si>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</si>
  <si>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</si>
  <si>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</si>
  <si>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</si>
  <si>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</si>
  <si>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</si>
  <si>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</si>
  <si>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</si>
  <si>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</si>
  <si>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</si>
  <si>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</si>
  <si>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</si>
  <si>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</si>
  <si>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</si>
  <si>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</si>
  <si>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</si>
  <si>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</si>
  <si>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</si>
  <si>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</si>
  <si>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</si>
  <si>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</si>
  <si>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</si>
  <si>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</si>
  <si>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</si>
  <si>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</si>
  <si>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</si>
  <si>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</si>
  <si>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</si>
  <si>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</si>
  <si>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</si>
  <si>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</si>
  <si>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</si>
  <si>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</si>
  <si>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</si>
  <si>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</si>
  <si>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</si>
  <si>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</si>
  <si>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</si>
  <si>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</si>
  <si>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</si>
  <si>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</si>
  <si>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</si>
  <si>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</si>
  <si>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</si>
  <si>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</si>
  <si>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</si>
  <si>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</si>
  <si>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</si>
  <si>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</si>
  <si>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</si>
  <si>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</si>
  <si>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</si>
  <si>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</si>
  <si>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</si>
  <si>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</si>
  <si>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</si>
  <si>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</si>
  <si>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</si>
  <si>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</si>
  <si>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</si>
  <si>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</si>
  <si>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</si>
  <si>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</si>
  <si>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</si>
  <si>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</si>
  <si>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</si>
  <si>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</si>
  <si>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</si>
  <si>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</si>
  <si>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</si>
  <si>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</si>
  <si>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</si>
  <si>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</si>
  <si>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</si>
  <si>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</si>
  <si>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</si>
  <si>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</si>
  <si>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</si>
  <si>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</si>
  <si>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</si>
  <si>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</si>
  <si>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</si>
  <si>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</si>
  <si>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</si>
  <si>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</si>
  <si>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</si>
  <si>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</si>
  <si>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</si>
  <si>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</si>
  <si>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</si>
  <si>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</si>
  <si>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</si>
  <si>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</si>
  <si>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</si>
  <si>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</si>
  <si>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</si>
  <si>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</si>
  <si>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</si>
  <si>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</si>
  <si>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</si>
  <si>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</si>
  <si>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</si>
  <si>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</si>
  <si>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</si>
  <si>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</si>
  <si>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</si>
  <si>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</si>
  <si>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</si>
  <si>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</si>
  <si>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</si>
  <si>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</si>
  <si>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</si>
  <si>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</si>
  <si>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</si>
  <si>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</si>
  <si>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</si>
  <si>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</si>
  <si>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</si>
  <si>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</si>
  <si>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</si>
  <si>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</si>
  <si>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</si>
  <si>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</si>
  <si>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</si>
  <si>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</si>
  <si>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</si>
  <si>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</si>
  <si>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</si>
  <si>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</si>
  <si>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</si>
  <si>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</si>
  <si>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</si>
  <si>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</si>
  <si>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</si>
  <si>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</si>
  <si>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</si>
  <si>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</si>
  <si>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</si>
  <si>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</si>
  <si>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</si>
  <si>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</si>
  <si>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</si>
  <si>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</si>
  <si>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</si>
  <si>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</si>
  <si>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</si>
  <si>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</si>
  <si>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</si>
  <si>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</si>
  <si>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</si>
  <si>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</si>
  <si>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</si>
  <si>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</si>
  <si>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</si>
  <si>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</si>
  <si>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</si>
  <si>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</si>
  <si>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</si>
  <si>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</si>
  <si>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</si>
  <si>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</si>
  <si>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</si>
  <si>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</si>
  <si>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</si>
  <si>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</si>
  <si>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</si>
  <si>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</si>
  <si>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</si>
  <si>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</si>
  <si>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</si>
  <si>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</si>
  <si>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</si>
  <si>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</si>
  <si>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</si>
  <si>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</si>
  <si>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</si>
  <si>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</si>
  <si>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</si>
  <si>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</si>
  <si>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</si>
  <si>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</si>
  <si>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</si>
  <si>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</si>
  <si>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</si>
  <si>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</si>
  <si>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</si>
  <si>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</si>
  <si>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</si>
  <si>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</si>
  <si>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</si>
  <si>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</si>
  <si>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</si>
  <si>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</si>
  <si>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</si>
  <si>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</si>
  <si>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</si>
  <si>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</si>
  <si>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</si>
  <si>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</si>
  <si>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</si>
  <si>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</si>
  <si>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</si>
  <si>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</si>
  <si>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</si>
  <si>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</si>
  <si>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</si>
  <si>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</si>
  <si>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</si>
  <si>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</si>
  <si>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</si>
  <si>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</si>
  <si>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</si>
  <si>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</si>
  <si>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</si>
  <si>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</si>
  <si>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</si>
  <si>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</si>
  <si>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</si>
  <si>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</si>
  <si>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</si>
  <si>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</si>
  <si>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</si>
  <si>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</si>
  <si>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</si>
  <si>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</si>
  <si>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</si>
  <si>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</si>
  <si>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</si>
  <si>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</si>
  <si>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</si>
  <si>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</si>
  <si>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</si>
  <si>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</si>
  <si>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</si>
  <si>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</si>
  <si>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</si>
  <si>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</si>
  <si>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</si>
  <si>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</si>
  <si>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</si>
  <si>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</si>
  <si>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</si>
  <si>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</si>
  <si>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</si>
  <si>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</si>
  <si>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</si>
  <si>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</si>
  <si>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</si>
  <si>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</si>
  <si>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</si>
  <si>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</si>
  <si>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</si>
  <si>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</si>
  <si>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</si>
  <si>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</si>
  <si>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</si>
  <si>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</si>
  <si>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</si>
  <si>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</si>
  <si>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</si>
  <si>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</si>
  <si>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</si>
  <si>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</si>
  <si>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</si>
  <si>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</si>
  <si>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</si>
  <si>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</si>
  <si>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</si>
  <si>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</si>
  <si>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</si>
  <si>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</si>
  <si>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</si>
  <si>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</si>
  <si>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</si>
  <si>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</si>
  <si>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</si>
  <si>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</si>
  <si>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</si>
  <si>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</si>
  <si>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</si>
  <si>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</si>
  <si>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</si>
  <si>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</si>
  <si>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</si>
  <si>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</si>
  <si>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</si>
  <si>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</si>
  <si>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</si>
  <si>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</si>
  <si>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</si>
  <si>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</si>
  <si>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</si>
  <si>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</si>
  <si>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</si>
  <si>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</si>
  <si>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</si>
  <si>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</si>
  <si>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</si>
  <si>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</si>
  <si>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</si>
  <si>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</si>
  <si>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</si>
  <si>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</si>
  <si>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</si>
  <si>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</si>
  <si>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</si>
  <si>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</si>
  <si>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</si>
  <si>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</si>
  <si>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</si>
  <si>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</si>
  <si>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</si>
  <si>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</si>
  <si>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</si>
  <si>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</si>
  <si>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</si>
  <si>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</si>
  <si>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</si>
  <si>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</si>
  <si>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</si>
  <si>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</si>
  <si>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</si>
  <si>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</si>
  <si>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</si>
  <si>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</si>
  <si>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</si>
  <si>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</si>
  <si>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</si>
  <si>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</si>
  <si>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</si>
  <si>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</si>
  <si>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</si>
  <si>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</si>
  <si>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</si>
  <si>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</si>
  <si>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</si>
  <si>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</si>
  <si>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</si>
  <si>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</si>
  <si>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</si>
  <si>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</si>
  <si>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</si>
  <si>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</si>
  <si>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</si>
  <si>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</si>
  <si>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</si>
  <si>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</si>
  <si>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</si>
  <si>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</si>
  <si>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</si>
  <si>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</si>
  <si>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</si>
  <si>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</si>
  <si>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</si>
  <si>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</si>
  <si>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</si>
  <si>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</si>
  <si>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</si>
  <si>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</si>
  <si>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</si>
  <si>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</si>
  <si>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</si>
  <si>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</si>
  <si>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</si>
  <si>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</si>
  <si>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</si>
  <si>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</si>
  <si>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</si>
  <si>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</si>
  <si>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</si>
  <si>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</si>
  <si>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</si>
  <si>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</si>
  <si>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</si>
  <si>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</si>
  <si>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</si>
  <si>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</si>
  <si>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</si>
  <si>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</si>
  <si>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</si>
  <si>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</si>
  <si>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</si>
  <si>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</si>
  <si>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</si>
  <si>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</si>
  <si>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</si>
  <si>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</si>
  <si>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</si>
  <si>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</si>
  <si>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</si>
  <si>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</si>
  <si>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</si>
  <si>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</si>
  <si>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</si>
  <si>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</si>
  <si>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</si>
  <si>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</si>
  <si>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</si>
  <si>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</si>
  <si>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</si>
  <si>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</si>
  <si>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</si>
  <si>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</si>
  <si>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</si>
  <si>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</si>
  <si>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</si>
  <si>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</si>
  <si>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</si>
  <si>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</si>
  <si>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</si>
  <si>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</si>
  <si>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</si>
  <si>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</si>
  <si>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</si>
  <si>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</si>
  <si>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</si>
  <si>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</si>
  <si>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</si>
  <si>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</si>
  <si>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</si>
  <si>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</si>
  <si>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</si>
  <si>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</si>
  <si>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</si>
  <si>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</si>
  <si>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</si>
  <si>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</si>
  <si>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</si>
  <si>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</si>
  <si>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</si>
  <si>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</si>
  <si>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</si>
  <si>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</si>
  <si>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</si>
  <si>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</si>
  <si>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</si>
  <si>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</si>
  <si>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</si>
  <si>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</si>
  <si>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</si>
  <si>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</si>
  <si>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</si>
  <si>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</si>
  <si>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</si>
  <si>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</si>
  <si>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</si>
  <si>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</si>
  <si>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</si>
  <si>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</si>
  <si>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</si>
  <si>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</si>
  <si>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</si>
  <si>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</si>
  <si>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</si>
  <si>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</si>
  <si>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</si>
  <si>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</si>
  <si>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</si>
  <si>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</si>
  <si>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</si>
  <si>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</si>
  <si>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</si>
  <si>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</si>
  <si>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</si>
  <si>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</si>
  <si>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</si>
  <si>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</si>
  <si>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</si>
  <si>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</si>
  <si>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</si>
  <si>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</si>
  <si>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</si>
  <si>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</si>
  <si>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</si>
  <si>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</si>
  <si>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</si>
  <si>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</si>
  <si>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</si>
  <si>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</si>
  <si>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</si>
  <si>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</si>
  <si>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</si>
  <si>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</si>
  <si>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</si>
  <si>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</si>
  <si>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</si>
  <si>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</si>
  <si>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</si>
  <si>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</si>
  <si>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</si>
  <si>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</si>
  <si>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</si>
  <si>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</si>
  <si>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</si>
  <si>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</si>
  <si>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</si>
  <si>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</si>
  <si>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</si>
  <si>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</si>
  <si>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</si>
  <si>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</si>
  <si>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</si>
  <si>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</si>
  <si>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</si>
  <si>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</si>
  <si>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</si>
  <si>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</si>
  <si>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</si>
  <si>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</si>
  <si>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</si>
  <si>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</si>
  <si>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</si>
  <si>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</si>
  <si>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</si>
  <si>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</si>
  <si>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</si>
  <si>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</si>
  <si>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</si>
  <si>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</si>
  <si>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</si>
  <si>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</si>
  <si>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</si>
  <si>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</si>
  <si>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</si>
  <si>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</si>
  <si>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</si>
  <si>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</si>
  <si>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</si>
  <si>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</si>
  <si>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</si>
  <si>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</si>
  <si>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</si>
  <si>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</si>
  <si>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</si>
  <si>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</si>
  <si>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</si>
  <si>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</si>
  <si>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</si>
  <si>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</si>
  <si>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</si>
  <si>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</si>
  <si>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</si>
  <si>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</si>
  <si>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</si>
  <si>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</si>
  <si>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</si>
  <si>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</si>
  <si>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</si>
  <si>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</si>
  <si>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</si>
  <si>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</si>
  <si>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</si>
  <si>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</si>
  <si>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</si>
  <si>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</si>
  <si>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</si>
  <si>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</si>
  <si>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</si>
  <si>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</si>
  <si>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</si>
  <si>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</si>
  <si>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</si>
  <si>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</si>
  <si>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</si>
  <si>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</si>
  <si>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</si>
  <si>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</si>
  <si>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</si>
  <si>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</si>
  <si>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</si>
  <si>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</si>
  <si>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</si>
  <si>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</si>
  <si>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</si>
  <si>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</si>
  <si>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</si>
  <si>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</si>
  <si>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</si>
  <si>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</si>
  <si>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</si>
  <si>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</si>
  <si>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</si>
  <si>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</si>
  <si>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</si>
  <si>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</si>
  <si>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</si>
  <si>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</si>
  <si>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</si>
  <si>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</si>
  <si>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</si>
  <si>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</si>
  <si>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</si>
  <si>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</si>
  <si>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</si>
  <si>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</si>
  <si>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</si>
  <si>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</si>
  <si>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</si>
  <si>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</si>
  <si>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</si>
  <si>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</si>
  <si>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</si>
  <si>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</si>
  <si>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</si>
  <si>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</si>
  <si>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</si>
  <si>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</si>
  <si>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</si>
  <si>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</si>
  <si>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</si>
  <si>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</si>
  <si>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</si>
  <si>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</si>
  <si>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</si>
  <si>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</si>
  <si>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</si>
  <si>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</si>
  <si>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</si>
  <si>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</si>
  <si>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</si>
  <si>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</si>
  <si>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</si>
  <si>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</si>
  <si>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</si>
  <si>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</si>
  <si>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</si>
  <si>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</si>
  <si>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</si>
  <si>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</si>
  <si>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</si>
  <si>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</si>
  <si>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</si>
  <si>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</si>
  <si>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</si>
  <si>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</si>
  <si>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</si>
  <si>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</si>
  <si>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</si>
  <si>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</si>
  <si>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</si>
  <si>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</si>
  <si>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</si>
  <si>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</si>
  <si>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</si>
  <si>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</si>
  <si>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</si>
  <si>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</si>
  <si>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</si>
  <si>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</si>
  <si>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</si>
  <si>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</si>
  <si>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</si>
  <si>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</si>
  <si>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</si>
  <si>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</si>
  <si>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</si>
  <si>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</si>
  <si>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</si>
  <si>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</si>
  <si>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</si>
  <si>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</si>
  <si>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</si>
  <si>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</si>
  <si>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</si>
  <si>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</si>
  <si>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</si>
  <si>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</si>
  <si>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</si>
  <si>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</si>
  <si>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</si>
  <si>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</si>
  <si>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</si>
  <si>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</si>
  <si>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</si>
  <si>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</si>
  <si>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</si>
  <si>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</si>
  <si>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</si>
  <si>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</si>
  <si>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</si>
  <si>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</si>
  <si>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</si>
  <si>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</si>
  <si>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</si>
  <si>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</si>
  <si>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</si>
  <si>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</si>
  <si>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</si>
  <si>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</si>
  <si>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</si>
  <si>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</si>
  <si>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</si>
  <si>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</si>
  <si>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</si>
  <si>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</si>
  <si>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</si>
  <si>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</si>
  <si>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</si>
  <si>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</si>
  <si>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</si>
  <si>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</si>
  <si>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</si>
  <si>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</si>
  <si>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</si>
  <si>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</si>
  <si>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</si>
  <si>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</si>
  <si>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</si>
  <si>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</si>
  <si>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</si>
  <si>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</si>
  <si>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</si>
  <si>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</si>
  <si>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</si>
  <si>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</si>
  <si>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</si>
  <si>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</si>
  <si>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</si>
  <si>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</si>
  <si>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</si>
  <si>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</si>
  <si>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</si>
  <si>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</si>
  <si>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</si>
  <si>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</si>
  <si>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</si>
  <si>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</si>
  <si>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</si>
  <si>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</si>
  <si>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</si>
  <si>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</si>
  <si>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</si>
  <si>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</si>
  <si>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</si>
  <si>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</si>
  <si>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</si>
  <si>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</si>
  <si>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</si>
  <si>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</si>
  <si>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</si>
  <si>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</si>
  <si>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</si>
  <si>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</si>
  <si>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</si>
  <si>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</si>
  <si>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</si>
  <si>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</si>
  <si>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</si>
  <si>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</si>
  <si>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</si>
  <si>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</si>
  <si>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</si>
  <si>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</si>
  <si>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</si>
  <si>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</si>
  <si>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</si>
  <si>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</si>
  <si>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</si>
  <si>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</si>
  <si>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</si>
  <si>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</si>
  <si>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</si>
  <si>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</si>
  <si>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</si>
  <si>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</si>
  <si>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</si>
  <si>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</si>
  <si>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</si>
  <si>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</si>
  <si>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</si>
  <si>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</si>
  <si>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</si>
  <si>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</si>
  <si>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</si>
  <si>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</si>
  <si>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</si>
  <si>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</si>
  <si>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</si>
  <si>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</si>
  <si>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</si>
  <si>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</si>
  <si>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</si>
  <si>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</si>
  <si>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</si>
  <si>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</si>
  <si>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</si>
  <si>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</si>
  <si>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</si>
  <si>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</si>
  <si>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</si>
  <si>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</si>
  <si>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</si>
  <si>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</si>
  <si>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</si>
  <si>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</si>
  <si>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</si>
  <si>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</si>
  <si>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</si>
  <si>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</si>
  <si>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</si>
  <si>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</si>
  <si>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</si>
  <si>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</si>
  <si>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</si>
  <si>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</si>
  <si>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</si>
  <si>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</si>
  <si>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</si>
  <si>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</si>
  <si>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</si>
  <si>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</si>
  <si>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</si>
  <si>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</si>
  <si>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</si>
  <si>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</si>
  <si>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</si>
  <si>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</si>
  <si>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</si>
  <si>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</si>
  <si>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</si>
  <si>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</si>
  <si>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</si>
  <si>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</si>
  <si>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</si>
  <si>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</si>
  <si>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</si>
  <si>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</si>
  <si>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</si>
  <si>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</si>
  <si>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</si>
  <si>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</si>
  <si>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</si>
  <si>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</si>
  <si>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</si>
  <si>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</si>
  <si>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</si>
  <si>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</si>
  <si>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</si>
  <si>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</si>
  <si>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</si>
  <si>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</si>
  <si>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</si>
  <si>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</si>
  <si>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</si>
  <si>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</si>
  <si>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</si>
  <si>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</si>
  <si>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</si>
  <si>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</si>
  <si>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</si>
  <si>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</si>
  <si>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</si>
  <si>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</si>
  <si>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</si>
  <si>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</si>
  <si>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</si>
  <si>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</si>
  <si>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</si>
  <si>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</si>
  <si>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</si>
  <si>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</si>
  <si>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</si>
  <si>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</si>
  <si>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</si>
  <si>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</si>
  <si>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</si>
  <si>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</si>
  <si>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</si>
  <si>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</si>
  <si>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</si>
  <si>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</si>
  <si>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</si>
  <si>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</si>
  <si>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</si>
  <si>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</si>
  <si>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</si>
  <si>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</si>
  <si>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</si>
  <si>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</si>
  <si>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</si>
  <si>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</si>
  <si>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</si>
  <si>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</si>
  <si>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</si>
  <si>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</si>
  <si>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</si>
  <si>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</si>
  <si>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</si>
  <si>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</si>
  <si>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</si>
  <si>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</si>
  <si>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</si>
  <si>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</si>
  <si>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</si>
  <si>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</si>
  <si>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</si>
  <si>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</si>
  <si>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</si>
  <si>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</si>
  <si>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</si>
  <si>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</si>
  <si>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</si>
  <si>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</si>
  <si>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</si>
  <si>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</si>
  <si>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</si>
  <si>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</si>
  <si>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</si>
  <si>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</si>
  <si>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</si>
  <si>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</si>
  <si>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</si>
  <si>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</si>
  <si>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</si>
  <si>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</si>
  <si>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</si>
  <si>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</si>
  <si>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</si>
  <si>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</si>
  <si>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</si>
  <si>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</si>
  <si>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</si>
  <si>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</si>
  <si>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</si>
  <si>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</si>
  <si>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</si>
  <si>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</si>
  <si>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</si>
  <si>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</si>
  <si>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</si>
  <si>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</si>
  <si>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</si>
  <si>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</si>
  <si>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</si>
  <si>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</si>
  <si>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</si>
  <si>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</si>
  <si>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</si>
  <si>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</si>
  <si>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</si>
  <si>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</si>
  <si>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</si>
  <si>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</si>
  <si>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</si>
  <si>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</si>
  <si>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</si>
  <si>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</si>
  <si>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</si>
  <si>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</si>
  <si>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</si>
  <si>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</si>
  <si>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</si>
  <si>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</si>
  <si>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</si>
  <si>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</si>
  <si>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</si>
  <si>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</si>
  <si>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</si>
  <si>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</si>
  <si>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</si>
  <si>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</si>
  <si>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</si>
  <si>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</si>
  <si>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</si>
  <si>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</si>
  <si>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</si>
  <si>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</si>
  <si>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</si>
  <si>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</si>
  <si>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</si>
  <si>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</si>
  <si>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</si>
  <si>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</si>
  <si>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</si>
  <si>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</si>
  <si>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</si>
  <si>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</si>
  <si>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</si>
  <si>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</si>
  <si>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</si>
  <si>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</si>
  <si>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</si>
  <si>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</si>
  <si>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</si>
  <si>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</si>
  <si>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</si>
  <si>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</si>
  <si>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</si>
  <si>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</si>
  <si>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</si>
  <si>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</si>
  <si>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</si>
  <si>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</si>
  <si>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</si>
  <si>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</si>
  <si>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</si>
  <si>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</si>
  <si>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</si>
  <si>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</si>
  <si>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</si>
  <si>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</si>
  <si>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</si>
  <si>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</si>
  <si>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</si>
  <si>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</si>
  <si>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</si>
  <si>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</si>
  <si>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</si>
  <si>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</si>
  <si>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</si>
  <si>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</si>
  <si>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</si>
  <si>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</si>
  <si>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</si>
  <si>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</si>
  <si>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</si>
  <si>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</si>
  <si>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</si>
  <si>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</si>
  <si>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</si>
  <si>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</si>
  <si>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</si>
  <si>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</si>
  <si>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</si>
  <si>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</si>
  <si>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</si>
  <si>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</si>
  <si>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</si>
  <si>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</si>
  <si>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</si>
  <si>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</si>
  <si>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</si>
  <si>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</si>
  <si>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</si>
  <si>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</si>
  <si>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</si>
  <si>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</si>
  <si>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</si>
  <si>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</si>
  <si>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</si>
  <si>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</si>
  <si>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</si>
  <si>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</si>
  <si>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</si>
  <si>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</si>
  <si>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</si>
  <si>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</si>
  <si>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</si>
  <si>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</si>
  <si>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</si>
  <si>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</si>
  <si>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</si>
  <si>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</si>
  <si>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</si>
  <si>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</si>
  <si>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</si>
  <si>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</si>
  <si>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</si>
  <si>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</si>
  <si>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</si>
  <si>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</si>
  <si>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</si>
  <si>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</si>
  <si>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</si>
  <si>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</si>
  <si>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</si>
  <si>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</si>
  <si>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</si>
  <si>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</si>
  <si>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</si>
  <si>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</si>
  <si>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</si>
  <si>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</si>
  <si>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</si>
  <si>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</si>
  <si>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</si>
  <si>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</si>
  <si>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</si>
  <si>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</si>
  <si>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</si>
  <si>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</si>
  <si>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</si>
  <si>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</si>
  <si>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</si>
  <si>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</si>
  <si>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</si>
  <si>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</si>
  <si>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</si>
  <si>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</si>
  <si>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</si>
  <si>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</si>
  <si>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</si>
  <si>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</si>
  <si>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</si>
  <si>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</si>
  <si>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</si>
  <si>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</si>
  <si>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</si>
  <si>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</si>
  <si>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</si>
  <si>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</si>
  <si>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</si>
  <si>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</si>
  <si>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</si>
  <si>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</si>
  <si>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</si>
  <si>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</si>
  <si>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</si>
  <si>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</si>
  <si>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</si>
  <si>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</si>
  <si>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</si>
  <si>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</si>
  <si>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</si>
  <si>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</si>
  <si>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</si>
  <si>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</si>
  <si>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</si>
  <si>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</si>
  <si>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</si>
  <si>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</si>
  <si>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</si>
  <si>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</si>
  <si>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</si>
  <si>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</si>
  <si>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</si>
  <si>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</si>
  <si>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</si>
  <si>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</si>
  <si>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</si>
  <si>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</si>
  <si>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</si>
  <si>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</si>
  <si>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</si>
  <si>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</si>
  <si>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</si>
  <si>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</si>
  <si>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</si>
  <si>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</si>
  <si>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</si>
  <si>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</si>
  <si>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</si>
  <si>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</si>
  <si>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</si>
  <si>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</si>
  <si>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</si>
  <si>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</si>
  <si>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</si>
  <si>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</si>
  <si>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</si>
  <si>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</si>
  <si>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</si>
  <si>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</si>
  <si>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</si>
  <si>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</si>
  <si>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</si>
  <si>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</si>
  <si>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</si>
  <si>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</si>
  <si>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</si>
  <si>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</si>
  <si>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</si>
  <si>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</si>
  <si>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</si>
  <si>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</si>
  <si>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</si>
  <si>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</si>
  <si>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</si>
  <si>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</si>
  <si>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</si>
  <si>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</si>
  <si>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</si>
  <si>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</si>
  <si>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</si>
  <si>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</si>
  <si>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</si>
  <si>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</si>
  <si>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</si>
  <si>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</si>
  <si>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</si>
  <si>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</si>
  <si>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</si>
  <si>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</si>
  <si>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</si>
  <si>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</si>
  <si>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</si>
  <si>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</si>
  <si>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</si>
  <si>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</si>
  <si>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</si>
  <si>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</si>
  <si>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</si>
  <si>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</si>
  <si>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</si>
  <si>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</si>
  <si>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</si>
  <si>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</si>
  <si>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</si>
  <si>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</si>
  <si>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</si>
  <si>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</si>
  <si>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</si>
  <si>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</si>
  <si>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</si>
  <si>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</si>
  <si>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</si>
  <si>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</si>
  <si>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</si>
  <si>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</si>
  <si>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</si>
  <si>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</si>
  <si>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</si>
  <si>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</si>
  <si>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</si>
  <si>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</si>
  <si>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</si>
  <si>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</si>
  <si>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</si>
  <si>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</si>
  <si>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</si>
  <si>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</si>
  <si>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</si>
  <si>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</si>
  <si>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</si>
  <si>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</si>
  <si>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</si>
  <si>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</si>
  <si>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</si>
  <si>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</si>
  <si>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</si>
  <si>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</si>
  <si>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</si>
  <si>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</si>
  <si>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</si>
  <si>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</si>
  <si>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</si>
  <si>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</si>
  <si>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</si>
  <si>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</si>
  <si>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</si>
  <si>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</si>
  <si>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</si>
  <si>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</si>
  <si>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</si>
  <si>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</si>
  <si>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</si>
  <si>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</si>
  <si>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</si>
  <si>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</si>
  <si>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</si>
  <si>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</si>
  <si>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</si>
  <si>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</si>
  <si>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</si>
  <si>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</si>
  <si>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</si>
  <si>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</si>
  <si>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</si>
  <si>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</si>
  <si>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</si>
  <si>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</si>
  <si>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</si>
  <si>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</si>
  <si>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</si>
  <si>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</si>
  <si>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</si>
  <si>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</si>
  <si>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</si>
  <si>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</si>
  <si>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</si>
  <si>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</si>
  <si>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</si>
  <si>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</si>
  <si>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</si>
  <si>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</si>
  <si>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</si>
  <si>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</si>
  <si>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</si>
  <si>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</si>
  <si>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</si>
  <si>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</si>
  <si>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</si>
  <si>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</si>
  <si>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</si>
  <si>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</si>
  <si>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</si>
  <si>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</si>
  <si>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</si>
  <si>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</si>
  <si>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</si>
  <si>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</si>
  <si>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</si>
  <si>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</si>
  <si>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</si>
  <si>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</si>
  <si>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</si>
  <si>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</si>
  <si>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</si>
  <si>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</si>
  <si>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</si>
  <si>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</si>
  <si>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</si>
  <si>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</si>
  <si>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</si>
  <si>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</si>
  <si>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</si>
  <si>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</si>
  <si>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</si>
  <si>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</si>
  <si>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</si>
  <si>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</si>
  <si>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</si>
  <si>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</si>
  <si>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</si>
  <si>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</si>
  <si>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</si>
  <si>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</si>
  <si>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</si>
  <si>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</si>
  <si>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</si>
  <si>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</si>
  <si>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</si>
  <si>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</si>
  <si>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</si>
  <si>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</si>
  <si>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</si>
  <si>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</si>
  <si>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</si>
  <si>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</si>
  <si>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</si>
  <si>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</si>
  <si>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</si>
  <si>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</si>
  <si>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</si>
  <si>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</si>
  <si>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</si>
  <si>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</si>
  <si>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</si>
  <si>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</si>
  <si>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</si>
  <si>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</si>
  <si>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</si>
  <si>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</si>
  <si>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</si>
  <si>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</si>
  <si>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</si>
  <si>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</si>
  <si>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</si>
  <si>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</si>
  <si>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</si>
  <si>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</si>
  <si>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</si>
  <si>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</si>
  <si>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</si>
  <si>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</si>
  <si>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</si>
  <si>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</si>
  <si>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</si>
  <si>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</si>
  <si>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</si>
  <si>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</si>
  <si>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</si>
  <si>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</si>
  <si>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</si>
  <si>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</si>
  <si>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</si>
  <si>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</si>
  <si>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</si>
  <si>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</si>
  <si>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</si>
  <si>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</si>
  <si>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</si>
  <si>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</si>
  <si>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</si>
  <si>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</si>
  <si>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</si>
  <si>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</si>
  <si>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</si>
  <si>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</si>
  <si>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</si>
  <si>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</si>
  <si>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</si>
  <si>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</si>
  <si>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</si>
  <si>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</si>
  <si>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</si>
  <si>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</si>
  <si>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</si>
  <si>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</si>
  <si>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</si>
  <si>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</si>
  <si>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</si>
  <si>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</si>
  <si>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</si>
  <si>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</si>
  <si>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</si>
  <si>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</si>
  <si>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</si>
  <si>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</si>
  <si>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</si>
  <si>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</si>
  <si>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</si>
  <si>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</si>
  <si>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</si>
  <si>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</si>
  <si>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</si>
  <si>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</si>
  <si>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</si>
  <si>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</si>
  <si>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</si>
  <si>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</si>
  <si>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</si>
  <si>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</si>
  <si>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</si>
  <si>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</si>
  <si>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</si>
  <si>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</si>
  <si>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</si>
  <si>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</si>
  <si>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</si>
  <si>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</si>
  <si>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</si>
  <si>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</si>
  <si>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</si>
  <si>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</si>
  <si>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</si>
  <si>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</si>
  <si>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</si>
  <si>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</si>
  <si>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</si>
  <si>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</si>
  <si>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</si>
  <si>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</si>
  <si>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</si>
  <si>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</si>
  <si>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</si>
  <si>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</si>
  <si>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</si>
  <si>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</si>
  <si>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</si>
  <si>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</si>
  <si>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</si>
  <si>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</si>
  <si>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</si>
  <si>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</si>
  <si>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</si>
  <si>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</si>
  <si>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</si>
  <si>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</si>
  <si>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</si>
  <si>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</si>
  <si>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</si>
  <si>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</si>
  <si>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</si>
  <si>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</si>
  <si>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</si>
  <si>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</si>
  <si>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</si>
  <si>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</si>
  <si>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</si>
  <si>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</si>
  <si>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</si>
  <si>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</si>
  <si>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</si>
  <si>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</si>
  <si>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</si>
  <si>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</si>
  <si>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</si>
  <si>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</si>
  <si>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</si>
  <si>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</si>
  <si>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</si>
  <si>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</si>
  <si>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</si>
  <si>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</si>
  <si>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</si>
  <si>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</si>
  <si>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</si>
  <si>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</si>
  <si>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</si>
  <si>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</si>
  <si>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</si>
  <si>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</si>
  <si>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</si>
  <si>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</si>
  <si>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</si>
  <si>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</si>
  <si>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</si>
  <si>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</si>
  <si>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</si>
  <si>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</si>
  <si>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</si>
  <si>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</si>
  <si>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</si>
  <si>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</si>
  <si>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</si>
  <si>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</si>
  <si>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</si>
  <si>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</si>
  <si>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</si>
  <si>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</si>
  <si>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</si>
  <si>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</si>
  <si>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</si>
  <si>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</si>
  <si>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</si>
  <si>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</si>
  <si>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</si>
  <si>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</si>
  <si>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</si>
  <si>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</si>
  <si>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</si>
  <si>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</si>
  <si>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</si>
  <si>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</si>
  <si>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</si>
  <si>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</si>
  <si>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</si>
  <si>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</si>
  <si>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</si>
  <si>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</si>
  <si>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</si>
  <si>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</si>
  <si>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</si>
  <si>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</si>
  <si>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</si>
  <si>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</si>
  <si>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</si>
  <si>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</si>
  <si>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</si>
  <si>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</si>
  <si>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</si>
  <si>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</si>
  <si>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</si>
  <si>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</si>
  <si>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</si>
  <si>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</si>
  <si>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</si>
  <si>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</si>
  <si>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</si>
  <si>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</si>
  <si>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</si>
  <si>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</si>
  <si>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</si>
  <si>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</si>
  <si>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</si>
  <si>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</si>
  <si>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</si>
  <si>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</si>
  <si>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</si>
  <si>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</si>
  <si>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</si>
  <si>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</si>
  <si>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</si>
  <si>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</si>
  <si>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</si>
  <si>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</si>
  <si>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</si>
  <si>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</si>
  <si>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</si>
  <si>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</si>
  <si>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</si>
  <si>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</si>
  <si>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</si>
  <si>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</si>
  <si>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</si>
  <si>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</si>
  <si>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</si>
  <si>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</si>
  <si>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</si>
  <si>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</si>
  <si>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</si>
  <si>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</si>
  <si>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</si>
  <si>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</si>
  <si>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</si>
  <si>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</si>
  <si>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</si>
  <si>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</si>
  <si>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</si>
  <si>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</si>
  <si>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</si>
  <si>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</si>
  <si>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</si>
  <si>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</si>
  <si>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</si>
  <si>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</si>
  <si>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</si>
  <si>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</si>
  <si>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</si>
  <si>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</si>
  <si>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</si>
  <si>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</si>
  <si>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</si>
  <si>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</si>
  <si>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</si>
  <si>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</si>
  <si>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</si>
  <si>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</si>
  <si>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</si>
  <si>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</si>
  <si>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</si>
  <si>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</si>
  <si>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</si>
  <si>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</si>
  <si>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</si>
  <si>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</si>
  <si>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</si>
  <si>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</si>
  <si>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</si>
  <si>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</si>
  <si>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</si>
  <si>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</si>
  <si>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</si>
  <si>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</si>
  <si>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</si>
  <si>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</si>
  <si>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</si>
  <si>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</si>
  <si>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</si>
  <si>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</si>
  <si>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</si>
  <si>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</si>
  <si>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</si>
  <si>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</si>
  <si>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</si>
  <si>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</si>
  <si>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</si>
  <si>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</si>
  <si>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</si>
  <si>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</si>
  <si>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</si>
  <si>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</si>
  <si>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</si>
  <si>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</si>
  <si>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</si>
  <si>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</si>
  <si>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</si>
  <si>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</si>
  <si>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</si>
  <si>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</si>
  <si>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</si>
  <si>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</si>
  <si>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</si>
  <si>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</si>
  <si>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</si>
  <si>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</si>
  <si>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</si>
  <si>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</si>
  <si>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</si>
  <si>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</si>
  <si>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</si>
  <si>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</si>
  <si>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</si>
  <si>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</si>
  <si>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</si>
  <si>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</si>
  <si>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</si>
  <si>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</si>
  <si>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</si>
  <si>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</si>
  <si>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</si>
  <si>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</si>
  <si>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</si>
  <si>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</si>
  <si>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</si>
  <si>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</si>
  <si>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</si>
  <si>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</si>
  <si>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</si>
  <si>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</si>
  <si>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</si>
  <si>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</si>
  <si>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</si>
  <si>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</si>
  <si>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</si>
  <si>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</si>
  <si>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</si>
  <si>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</si>
  <si>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</si>
  <si>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</si>
  <si>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</si>
  <si>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</si>
  <si>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</si>
  <si>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</si>
  <si>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</si>
  <si>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</si>
  <si>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</si>
  <si>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</si>
  <si>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</si>
  <si>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</si>
  <si>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</si>
  <si>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</si>
  <si>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</si>
  <si>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</si>
  <si>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</si>
  <si>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</si>
  <si>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</si>
  <si>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</si>
  <si>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</si>
  <si>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</si>
  <si>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</si>
  <si>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</si>
  <si>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</si>
  <si>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</si>
  <si>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</si>
  <si>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</si>
  <si>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</si>
  <si>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</si>
  <si>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</si>
  <si>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</si>
  <si>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</si>
  <si>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</si>
  <si>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</si>
  <si>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</si>
  <si>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</si>
  <si>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</si>
  <si>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</si>
  <si>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</si>
  <si>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</si>
  <si>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</si>
  <si>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</si>
  <si>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</si>
  <si>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</si>
  <si>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</si>
  <si>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</si>
  <si>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</si>
  <si>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</si>
  <si>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</si>
  <si>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</si>
  <si>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</si>
  <si>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</si>
  <si>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</si>
  <si>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</si>
  <si>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</si>
  <si>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</si>
  <si>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</si>
  <si>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</si>
  <si>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</si>
  <si>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</si>
  <si>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</si>
  <si>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</si>
  <si>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</si>
  <si>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</si>
  <si>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</si>
  <si>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</si>
  <si>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</si>
  <si>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</si>
  <si>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</si>
  <si>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</si>
  <si>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</si>
  <si>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</si>
  <si>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</si>
  <si>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</si>
  <si>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</si>
  <si>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</si>
  <si>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</si>
  <si>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</si>
  <si>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</si>
  <si>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</si>
  <si>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</si>
  <si>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</si>
  <si>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</si>
  <si>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</si>
  <si>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</si>
  <si>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</si>
  <si>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</si>
  <si>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</si>
  <si>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</si>
  <si>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</si>
  <si>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</si>
  <si>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</si>
  <si>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</si>
  <si>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</si>
  <si>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</si>
  <si>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</si>
  <si>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</si>
  <si>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</si>
  <si>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</si>
  <si>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</si>
  <si>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</si>
  <si>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</si>
  <si>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</si>
  <si>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</si>
  <si>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</si>
  <si>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</si>
  <si>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</si>
  <si>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</si>
  <si>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</si>
  <si>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</si>
  <si>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</si>
  <si>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</si>
  <si>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</si>
  <si>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</si>
  <si>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</si>
  <si>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</si>
  <si>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</si>
  <si>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</si>
  <si>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</si>
  <si>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</si>
  <si>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</si>
  <si>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</si>
  <si>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</si>
  <si>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</si>
  <si>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</si>
  <si>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</si>
  <si>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</si>
  <si>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</si>
  <si>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</si>
  <si>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</si>
  <si>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</si>
  <si>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</si>
  <si>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</si>
  <si>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</si>
  <si>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</si>
  <si>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</si>
  <si>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</si>
  <si>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</si>
  <si>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</si>
  <si>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</si>
  <si>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</si>
  <si>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</si>
  <si>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</si>
  <si>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</si>
  <si>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</si>
  <si>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</si>
  <si>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</si>
  <si>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</si>
  <si>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</si>
  <si>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</si>
  <si>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</si>
  <si>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</si>
  <si>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</si>
  <si>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</si>
  <si>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</si>
  <si>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</si>
  <si>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</si>
  <si>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</si>
  <si>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</si>
  <si>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</si>
  <si>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</si>
  <si>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</si>
  <si>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</si>
  <si>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</si>
  <si>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</si>
  <si>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</si>
  <si>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</si>
  <si>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</si>
  <si>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</si>
  <si>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</si>
  <si>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</si>
  <si>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</si>
  <si>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</si>
  <si>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</si>
  <si>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</si>
  <si>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</si>
  <si>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</si>
  <si>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</si>
  <si>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</si>
  <si>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</si>
  <si>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</si>
  <si>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</si>
  <si>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</si>
  <si>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</si>
  <si>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</si>
  <si>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</si>
  <si>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</si>
  <si>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</si>
  <si>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</si>
  <si>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</si>
  <si>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</si>
  <si>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</si>
  <si>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</si>
  <si>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</si>
  <si>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</si>
  <si>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</si>
  <si>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</si>
  <si>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</si>
  <si>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</si>
  <si>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</si>
  <si>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</si>
  <si>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</si>
  <si>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</si>
  <si>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</si>
  <si>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</si>
  <si>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</si>
  <si>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</si>
  <si>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</si>
  <si>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</si>
  <si>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</si>
  <si>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</si>
  <si>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</si>
  <si>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</si>
  <si>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</si>
  <si>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</si>
  <si>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</si>
  <si>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</si>
  <si>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</si>
  <si>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</si>
  <si>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</si>
  <si>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</si>
  <si>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</si>
  <si>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</si>
  <si>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</si>
  <si>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</si>
  <si>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</si>
  <si>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</si>
  <si>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</si>
  <si>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</si>
  <si>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</si>
  <si>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</si>
  <si>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</si>
  <si>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</si>
  <si>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</si>
  <si>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</si>
  <si>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</si>
  <si>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</si>
  <si>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</si>
  <si>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</si>
  <si>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</si>
  <si>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</si>
  <si>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</si>
  <si>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</si>
  <si>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</si>
  <si>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</si>
  <si>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</si>
  <si>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</si>
  <si>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</si>
  <si>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</si>
  <si>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</si>
  <si>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</si>
  <si>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</si>
  <si>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</si>
  <si>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</si>
  <si>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</si>
  <si>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</si>
  <si>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</si>
  <si>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</si>
  <si>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</si>
  <si>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</si>
  <si>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</si>
  <si>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</si>
  <si>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</si>
  <si>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</si>
  <si>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</si>
  <si>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</si>
  <si>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</si>
  <si>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</si>
  <si>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</si>
  <si>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</si>
  <si>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</si>
  <si>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</si>
  <si>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</si>
  <si>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</si>
  <si>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</si>
  <si>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</si>
  <si>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</si>
  <si>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</si>
  <si>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</si>
  <si>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</si>
  <si>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</si>
  <si>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</si>
  <si>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</si>
  <si>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</si>
  <si>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</si>
  <si>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</si>
  <si>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</si>
  <si>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</si>
  <si>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</si>
  <si>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</si>
  <si>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</si>
  <si>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</si>
  <si>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</si>
  <si>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</si>
  <si>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</si>
  <si>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</si>
  <si>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</si>
  <si>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</si>
  <si>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</si>
  <si>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</si>
  <si>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</si>
  <si>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</si>
  <si>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</si>
  <si>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</si>
  <si>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</si>
  <si>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</si>
  <si>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</si>
  <si>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</si>
  <si>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</si>
  <si>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</si>
  <si>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</si>
  <si>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</si>
  <si>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</si>
  <si>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</si>
  <si>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</si>
  <si>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</si>
  <si>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</si>
  <si>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</si>
  <si>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</si>
  <si>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</si>
  <si>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</si>
  <si>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</si>
  <si>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</si>
  <si>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</si>
  <si>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</si>
  <si>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</si>
  <si>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</si>
  <si>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</si>
  <si>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</si>
  <si>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</si>
  <si>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</si>
  <si>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</si>
  <si>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</si>
  <si>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</si>
  <si>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</si>
  <si>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</si>
  <si>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</si>
  <si>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</si>
  <si>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</si>
  <si>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</si>
  <si>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</si>
  <si>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</si>
  <si>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</si>
  <si>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</si>
  <si>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</si>
  <si>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</si>
  <si>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</si>
  <si>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</si>
  <si>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</si>
  <si>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</si>
  <si>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</si>
  <si>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</si>
  <si>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</si>
  <si>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</si>
  <si>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</si>
  <si>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</si>
  <si>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</si>
  <si>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</si>
  <si>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</si>
  <si>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</si>
  <si>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</si>
  <si>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</si>
  <si>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</si>
  <si>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</si>
  <si>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</si>
  <si>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</si>
  <si>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</si>
  <si>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</si>
  <si>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</si>
  <si>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</si>
  <si>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</si>
  <si>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</si>
  <si>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</si>
  <si>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</si>
  <si>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</si>
  <si>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</si>
  <si>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</si>
  <si>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</si>
  <si>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</si>
  <si>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</si>
  <si>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</si>
  <si>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</si>
  <si>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</si>
  <si>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</si>
  <si>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</si>
  <si>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</si>
  <si>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</si>
  <si>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</si>
  <si>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</si>
  <si>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</si>
  <si>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</si>
  <si>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</si>
  <si>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</si>
  <si>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</si>
  <si>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</si>
  <si>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</si>
  <si>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</si>
  <si>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</si>
  <si>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</si>
  <si>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</si>
  <si>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</si>
  <si>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</si>
  <si>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</si>
  <si>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</si>
  <si>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</si>
  <si>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</si>
  <si>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</si>
  <si>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</si>
  <si>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</si>
  <si>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</si>
  <si>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</si>
  <si>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</si>
  <si>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</si>
  <si>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</si>
  <si>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</si>
  <si>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</si>
  <si>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</si>
  <si>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</si>
  <si>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</si>
  <si>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</si>
  <si>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</si>
  <si>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</si>
  <si>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</si>
  <si>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</si>
  <si>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</si>
  <si>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</si>
  <si>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</si>
  <si>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</si>
  <si>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</si>
  <si>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</si>
  <si>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</si>
  <si>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</si>
  <si>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</si>
  <si>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</si>
  <si>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</si>
  <si>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</si>
  <si>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</si>
  <si>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</si>
  <si>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</si>
  <si>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</si>
  <si>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</si>
  <si>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</si>
  <si>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</si>
  <si>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</si>
  <si>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</si>
  <si>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</si>
  <si>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</si>
  <si>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</si>
  <si>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</si>
  <si>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</si>
  <si>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</si>
  <si>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</si>
  <si>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</si>
  <si>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</si>
  <si>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</si>
  <si>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</si>
  <si>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</si>
  <si>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</si>
  <si>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</si>
  <si>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</si>
  <si>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</si>
  <si>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</si>
  <si>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</si>
  <si>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</si>
  <si>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</si>
  <si>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</si>
  <si>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</si>
  <si>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</si>
  <si>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</si>
  <si>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</si>
  <si>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</si>
  <si>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</si>
  <si>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</si>
  <si>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</si>
  <si>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</si>
  <si>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</si>
  <si>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</si>
  <si>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</si>
  <si>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</si>
  <si>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</si>
  <si>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</si>
  <si>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</si>
  <si>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</si>
  <si>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</si>
  <si>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</si>
  <si>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</si>
  <si>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</si>
  <si>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</si>
  <si>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</si>
  <si>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</si>
  <si>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</si>
  <si>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</si>
  <si>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</si>
  <si>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</si>
  <si>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</si>
  <si>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</si>
  <si>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</si>
  <si>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</si>
  <si>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</si>
  <si>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</si>
  <si>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</si>
  <si>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</si>
  <si>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</si>
  <si>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</si>
  <si>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</si>
  <si>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</si>
  <si>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</si>
  <si>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</si>
  <si>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</si>
  <si>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</si>
  <si>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</si>
  <si>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</si>
  <si>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</si>
  <si>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</si>
  <si>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</si>
  <si>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</si>
  <si>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</si>
  <si>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</si>
  <si>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</si>
  <si>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</si>
  <si>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</si>
  <si>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</si>
  <si>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</si>
  <si>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</si>
  <si>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</si>
  <si>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</si>
  <si>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</si>
  <si>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</si>
  <si>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</si>
  <si>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</si>
  <si>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</si>
  <si>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</si>
  <si>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</si>
  <si>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</si>
  <si>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</si>
  <si>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</si>
  <si>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</si>
  <si>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</si>
  <si>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</si>
  <si>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</si>
  <si>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</si>
  <si>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</si>
  <si>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</si>
  <si>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</si>
  <si>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</si>
  <si>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</si>
  <si>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</si>
  <si>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</si>
  <si>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</si>
  <si>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</si>
  <si>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</si>
  <si>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</si>
  <si>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</si>
  <si>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</si>
  <si>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</si>
  <si>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</si>
  <si>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</si>
  <si>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</si>
  <si>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</si>
  <si>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</si>
  <si>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</si>
  <si>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</si>
  <si>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</si>
  <si>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</si>
  <si>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</si>
  <si>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</si>
  <si>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</si>
  <si>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</si>
  <si>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</si>
  <si>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</si>
  <si>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</si>
  <si>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</si>
  <si>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</si>
  <si>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</si>
  <si>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</si>
  <si>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</si>
  <si>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</si>
  <si>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</si>
  <si>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</si>
  <si>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</si>
  <si>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</si>
  <si>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</si>
  <si>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</si>
  <si>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</si>
  <si>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</si>
  <si>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</si>
  <si>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</si>
  <si>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</si>
  <si>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</si>
  <si>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</si>
  <si>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</si>
  <si>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</si>
  <si>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</si>
  <si>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</si>
  <si>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</si>
  <si>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</si>
  <si>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</si>
  <si>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</si>
  <si>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</si>
  <si>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</si>
  <si>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</si>
  <si>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</si>
  <si>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</si>
  <si>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</si>
  <si>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</si>
  <si>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</si>
  <si>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</si>
  <si>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</si>
  <si>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</si>
  <si>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</si>
  <si>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</si>
  <si>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</si>
  <si>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</si>
  <si>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</si>
  <si>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</si>
  <si>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</si>
  <si>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</si>
  <si>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</si>
  <si>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</si>
  <si>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</si>
  <si>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</si>
  <si>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</si>
  <si>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</si>
  <si>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</si>
  <si>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</si>
  <si>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</si>
  <si>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</si>
  <si>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</si>
  <si>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</si>
  <si>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</si>
  <si>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</si>
  <si>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</si>
  <si>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</si>
  <si>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</si>
  <si>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</si>
  <si>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</si>
  <si>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</si>
  <si>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</si>
  <si>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</si>
  <si>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</si>
  <si>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</si>
  <si>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</si>
  <si>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</si>
  <si>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</si>
  <si>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</si>
  <si>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</si>
  <si>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</si>
  <si>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</si>
  <si>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</si>
  <si>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</si>
  <si>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</si>
  <si>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</si>
  <si>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</si>
  <si>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</si>
  <si>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</si>
  <si>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</si>
  <si>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</si>
  <si>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</si>
  <si>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</si>
  <si>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</si>
  <si>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</si>
  <si>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</si>
  <si>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</si>
  <si>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</si>
  <si>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</si>
  <si>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</si>
  <si>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</si>
  <si>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</si>
  <si>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</si>
  <si>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</si>
  <si>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</si>
  <si>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</si>
  <si>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</si>
  <si>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</si>
  <si>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</si>
  <si>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</si>
  <si>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</si>
  <si>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</si>
  <si>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</si>
  <si>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</si>
  <si>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</si>
  <si>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</si>
  <si>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</si>
  <si>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</si>
  <si>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</si>
  <si>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</si>
  <si>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</si>
  <si>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</si>
  <si>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</si>
  <si>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</si>
  <si>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</si>
  <si>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</si>
  <si>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</si>
  <si>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</si>
  <si>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</si>
  <si>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</si>
  <si>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</si>
  <si>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</si>
  <si>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</si>
  <si>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</si>
  <si>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</si>
  <si>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</si>
  <si>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</si>
  <si>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</si>
  <si>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</si>
  <si>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</si>
  <si>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</si>
  <si>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</si>
  <si>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</si>
  <si>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</si>
  <si>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</si>
  <si>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</si>
  <si>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</si>
  <si>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</si>
  <si>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</si>
  <si>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</si>
  <si>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</si>
  <si>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</si>
  <si>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</si>
  <si>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</si>
  <si>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</si>
  <si>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</si>
  <si>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</si>
  <si>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</si>
  <si>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</si>
  <si>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</si>
  <si>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</si>
  <si>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</si>
  <si>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</si>
  <si>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</si>
  <si>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</si>
  <si>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</si>
  <si>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</si>
  <si>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</si>
  <si>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</si>
  <si>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</si>
  <si>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</si>
  <si>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</si>
  <si>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</si>
  <si>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</si>
  <si>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</si>
  <si>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</si>
  <si>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</si>
  <si>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</si>
  <si>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</si>
  <si>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</si>
  <si>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</si>
  <si>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</si>
  <si>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</si>
  <si>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</si>
  <si>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</si>
  <si>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</si>
  <si>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</si>
  <si>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</si>
  <si>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</si>
  <si>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</si>
  <si>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</si>
  <si>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</si>
  <si>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</si>
  <si>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</si>
  <si>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</si>
  <si>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</si>
  <si>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</si>
  <si>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</si>
  <si>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</si>
  <si>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</si>
  <si>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</si>
  <si>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</si>
  <si>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</si>
  <si>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</si>
  <si>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</si>
  <si>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</si>
  <si>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</si>
  <si>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</si>
  <si>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</si>
  <si>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</si>
  <si>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</si>
  <si>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</si>
  <si>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</si>
  <si>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</si>
  <si>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</si>
  <si>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</si>
  <si>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</si>
  <si>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</si>
  <si>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</si>
  <si>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</si>
  <si>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</si>
  <si>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</si>
  <si>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</si>
  <si>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</si>
  <si>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</si>
  <si>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</si>
  <si>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</si>
  <si>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</si>
  <si>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</si>
  <si>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</si>
  <si>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</si>
  <si>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</si>
  <si>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</si>
  <si>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</si>
  <si>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</si>
  <si>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</si>
  <si>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</si>
  <si>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</si>
  <si>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</si>
  <si>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</si>
  <si>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</si>
  <si>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</si>
  <si>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</si>
  <si>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</si>
  <si>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</si>
  <si>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</si>
  <si>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</si>
  <si>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</si>
  <si>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</si>
  <si>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</si>
  <si>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</si>
  <si>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</si>
  <si>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</si>
  <si>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</si>
  <si>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</si>
  <si>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</si>
  <si>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</si>
  <si>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</si>
  <si>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</si>
  <si>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</si>
  <si>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</si>
  <si>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</si>
  <si>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</si>
  <si>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</si>
  <si>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</si>
  <si>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</si>
  <si>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</si>
  <si>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</si>
  <si>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</si>
  <si>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</si>
  <si>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</si>
  <si>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</si>
  <si>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</si>
  <si>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</si>
  <si>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</si>
  <si>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</si>
  <si>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</si>
  <si>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</si>
  <si>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</si>
  <si>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</si>
  <si>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</si>
  <si>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</si>
  <si>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</si>
  <si>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</si>
  <si>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</si>
  <si>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</si>
  <si>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</si>
  <si>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</si>
  <si>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</si>
  <si>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</si>
  <si>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</si>
  <si>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</si>
  <si>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</si>
  <si>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</si>
  <si>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</si>
  <si>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</si>
  <si>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</si>
  <si>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</si>
  <si>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</si>
  <si>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</si>
  <si>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</si>
  <si>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</si>
  <si>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</si>
  <si>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</si>
  <si>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</si>
  <si>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</si>
  <si>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</si>
  <si>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</si>
  <si>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</si>
  <si>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</si>
  <si>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</si>
  <si>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</si>
  <si>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</si>
  <si>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</si>
  <si>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</si>
  <si>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</si>
  <si>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</si>
  <si>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</si>
  <si>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</si>
  <si>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</si>
  <si>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</si>
  <si>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</si>
  <si>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</si>
  <si>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</si>
  <si>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</si>
  <si>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</si>
  <si>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</si>
  <si>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</si>
  <si>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</si>
  <si>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</si>
  <si>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</si>
  <si>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</si>
  <si>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</si>
  <si>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</si>
  <si>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</si>
  <si>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</si>
  <si>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</si>
  <si>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</si>
  <si>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</si>
  <si>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</si>
  <si>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</si>
  <si>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</si>
  <si>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</si>
  <si>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</si>
  <si>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</si>
  <si>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</si>
  <si>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</si>
  <si>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</si>
  <si>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</si>
  <si>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</si>
  <si>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</si>
  <si>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</si>
  <si>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</si>
  <si>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</si>
  <si>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</si>
  <si>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</si>
  <si>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</si>
  <si>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</si>
  <si>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</si>
  <si>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</si>
  <si>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</si>
  <si>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</si>
  <si>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</si>
  <si>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</si>
  <si>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</si>
  <si>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</si>
  <si>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</si>
  <si>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</si>
  <si>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</si>
  <si>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</si>
  <si>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</si>
  <si>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</si>
  <si>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</si>
  <si>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</si>
  <si>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</si>
  <si>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</si>
  <si>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</si>
  <si>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</si>
  <si>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</si>
  <si>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</si>
  <si>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</si>
  <si>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</si>
  <si>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</si>
  <si>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</si>
  <si>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</si>
  <si>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</si>
  <si>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</si>
  <si>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</si>
  <si>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</si>
  <si>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</si>
  <si>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</si>
  <si>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</si>
  <si>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</si>
  <si>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</si>
  <si>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</si>
  <si>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</si>
  <si>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</si>
  <si>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</si>
  <si>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</si>
  <si>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</si>
  <si>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</si>
  <si>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</si>
  <si>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</si>
  <si>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</si>
  <si>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</si>
  <si>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</si>
  <si>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</si>
  <si>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</si>
  <si>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</si>
  <si>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</si>
  <si>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</si>
  <si>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</si>
  <si>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</si>
  <si>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</si>
  <si>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</si>
  <si>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</si>
  <si>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</si>
  <si>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</si>
  <si>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</si>
  <si>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</si>
  <si>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</si>
  <si>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</si>
  <si>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</si>
  <si>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</si>
  <si>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</si>
  <si>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</si>
  <si>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</si>
  <si>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</si>
  <si>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</si>
  <si>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</si>
  <si>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</si>
  <si>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</si>
  <si>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</si>
  <si>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</si>
  <si>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</si>
  <si>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</si>
  <si>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</si>
  <si>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</si>
  <si>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</si>
  <si>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</si>
  <si>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</si>
  <si>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</si>
  <si>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</si>
  <si>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</si>
  <si>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</si>
  <si>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</si>
  <si>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</si>
  <si>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</si>
  <si>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</si>
  <si>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</si>
  <si>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</si>
  <si>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</si>
  <si>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</si>
  <si>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</si>
  <si>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</si>
  <si>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</si>
  <si>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</si>
  <si>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</si>
  <si>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</si>
  <si>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</si>
  <si>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</si>
  <si>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</si>
  <si>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</si>
  <si>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</si>
  <si>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</si>
  <si>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</si>
  <si>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</si>
  <si>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</si>
  <si>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</si>
  <si>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</si>
  <si>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</si>
  <si>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</si>
  <si>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</si>
  <si>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</si>
  <si>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</si>
  <si>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</si>
  <si>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</si>
  <si>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</si>
  <si>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</si>
  <si>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</si>
  <si>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</si>
  <si>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</si>
  <si>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</si>
  <si>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</si>
  <si>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</si>
  <si>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</si>
  <si>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</si>
  <si>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</si>
  <si>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</si>
  <si>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</si>
  <si>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</si>
  <si>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</si>
  <si>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</si>
  <si>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</si>
  <si>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</si>
  <si>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</si>
  <si>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</si>
  <si>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</si>
  <si>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</si>
  <si>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</si>
  <si>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</si>
  <si>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</si>
  <si>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</si>
  <si>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</si>
  <si>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</si>
  <si>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</si>
  <si>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</si>
  <si>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</si>
  <si>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</si>
  <si>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</si>
  <si>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</si>
  <si>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</si>
  <si>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</si>
  <si>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</si>
  <si>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</si>
  <si>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</si>
  <si>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</si>
  <si>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</si>
  <si>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</si>
  <si>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</si>
  <si>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</si>
  <si>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</si>
  <si>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</si>
  <si>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</si>
  <si>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</si>
  <si>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</si>
  <si>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</si>
  <si>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</si>
  <si>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</si>
  <si>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</si>
  <si>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</si>
  <si>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</si>
  <si>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</si>
  <si>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</si>
  <si>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</si>
  <si>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</si>
  <si>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</si>
  <si>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</si>
  <si>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</si>
  <si>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</si>
  <si>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</si>
  <si>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</si>
  <si>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</si>
  <si>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</si>
  <si>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</si>
  <si>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</si>
  <si>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</si>
  <si>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</si>
  <si>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</si>
  <si>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</si>
  <si>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</si>
  <si>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</si>
  <si>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</si>
  <si>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</si>
  <si>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</si>
  <si>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</si>
  <si>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</si>
  <si>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</si>
  <si>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</si>
  <si>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</si>
  <si>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</si>
  <si>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</si>
  <si>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</si>
  <si>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</si>
  <si>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</si>
  <si>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</si>
  <si>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</si>
  <si>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</si>
  <si>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</si>
  <si>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</si>
  <si>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</si>
  <si>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</si>
  <si>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</si>
  <si>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</si>
  <si>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</si>
  <si>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</si>
  <si>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</si>
  <si>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</si>
  <si>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</si>
  <si>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</si>
  <si>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</si>
  <si>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</si>
  <si>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</si>
  <si>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</si>
  <si>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</si>
  <si>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</si>
  <si>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</si>
  <si>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</si>
  <si>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</si>
  <si>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</si>
  <si>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</si>
  <si>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</si>
  <si>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</si>
  <si>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</si>
  <si>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</si>
  <si>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</si>
  <si>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</si>
  <si>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</si>
  <si>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</si>
  <si>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</si>
  <si>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</si>
  <si>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</si>
  <si>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</si>
  <si>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</si>
  <si>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</si>
  <si>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</si>
  <si>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</si>
  <si>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</si>
  <si>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</si>
  <si>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</si>
  <si>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</si>
  <si>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</si>
  <si>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</si>
  <si>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</si>
  <si>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</si>
  <si>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</si>
  <si>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</si>
  <si>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</si>
  <si>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</si>
  <si>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</si>
  <si>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</si>
  <si>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</si>
  <si>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</si>
  <si>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</si>
  <si>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</si>
  <si>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</si>
  <si>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</si>
  <si>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</si>
  <si>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</si>
  <si>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</si>
  <si>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</si>
  <si>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</si>
  <si>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</si>
  <si>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</si>
  <si>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</si>
  <si>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</si>
  <si>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</si>
  <si>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</si>
  <si>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</si>
  <si>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</si>
  <si>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</si>
  <si>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</si>
  <si>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</si>
  <si>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</si>
  <si>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</si>
  <si>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</si>
  <si>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</si>
  <si>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</si>
  <si>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</si>
  <si>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</si>
  <si>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</si>
  <si>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</si>
  <si>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</si>
  <si>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</si>
  <si>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</si>
  <si>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</si>
  <si>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</si>
  <si>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</si>
  <si>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</si>
  <si>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</si>
  <si>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</si>
  <si>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</si>
  <si>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</si>
  <si>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</si>
  <si>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</si>
  <si>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</si>
  <si>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</si>
  <si>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</si>
  <si>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</si>
  <si>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</si>
  <si>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</si>
  <si>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</si>
  <si>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</si>
  <si>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</si>
  <si>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</si>
  <si>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</si>
  <si>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</si>
  <si>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</si>
  <si>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</si>
  <si>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</si>
  <si>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</si>
  <si>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</si>
  <si>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</si>
  <si>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</si>
  <si>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</si>
  <si>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</si>
  <si>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</si>
  <si>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</si>
  <si>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</si>
  <si>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</si>
  <si>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</si>
  <si>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</si>
  <si>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</si>
  <si>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</si>
  <si>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</si>
  <si>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</si>
  <si>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</si>
  <si>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</si>
  <si>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</si>
  <si>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</si>
  <si>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</si>
  <si>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</si>
  <si>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</si>
  <si>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</si>
  <si>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</si>
  <si>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</si>
  <si>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</si>
  <si>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</si>
  <si>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</si>
  <si>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</si>
  <si>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</si>
  <si>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</si>
  <si>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</si>
  <si>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</si>
  <si>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</si>
  <si>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</si>
  <si>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</si>
  <si>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</si>
  <si>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</si>
  <si>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</si>
  <si>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</si>
  <si>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</si>
  <si>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</si>
  <si>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</si>
  <si>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</si>
  <si>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</si>
  <si>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</si>
  <si>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</si>
  <si>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</si>
  <si>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</si>
  <si>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</si>
  <si>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</si>
  <si>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</si>
  <si>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</si>
  <si>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</si>
  <si>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</si>
  <si>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</si>
  <si>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</si>
  <si>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</si>
  <si>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</si>
  <si>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</si>
  <si>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</si>
  <si>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</si>
  <si>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</si>
  <si>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</si>
  <si>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</si>
  <si>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</si>
  <si>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</si>
  <si>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</si>
  <si>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</si>
  <si>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</si>
  <si>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</si>
  <si>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</si>
  <si>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</si>
  <si>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</si>
  <si>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</si>
  <si>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</si>
  <si>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</si>
  <si>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</si>
  <si>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</si>
  <si>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</si>
  <si>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</si>
  <si>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</si>
  <si>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</si>
  <si>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</si>
  <si>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</si>
  <si>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</si>
  <si>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</si>
  <si>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</si>
  <si>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</si>
  <si>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</si>
  <si>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</si>
  <si>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</si>
  <si>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</si>
  <si>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</si>
  <si>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</si>
  <si>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</si>
  <si>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</si>
  <si>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</si>
  <si>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</si>
  <si>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</si>
  <si>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</si>
  <si>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</si>
  <si>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</si>
  <si>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</si>
  <si>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</si>
  <si>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</si>
  <si>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</si>
  <si>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</si>
  <si>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</si>
  <si>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</si>
  <si>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</si>
  <si>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</si>
  <si>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</si>
  <si>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</si>
  <si>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</si>
  <si>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</si>
  <si>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</si>
  <si>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</si>
  <si>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</si>
  <si>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</si>
  <si>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</si>
  <si>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</si>
  <si>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</si>
  <si>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</si>
  <si>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</si>
  <si>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</si>
  <si>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</si>
  <si>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</si>
  <si>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</si>
  <si>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</si>
  <si>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</si>
  <si>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</si>
  <si>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</si>
  <si>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</si>
  <si>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</si>
  <si>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</si>
  <si>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</si>
  <si>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</si>
  <si>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</si>
  <si>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</si>
  <si>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</si>
  <si>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</si>
  <si>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</si>
  <si>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</si>
  <si>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</si>
  <si>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</si>
  <si>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</si>
  <si>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</si>
  <si>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</si>
  <si>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</si>
  <si>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</si>
  <si>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</si>
  <si>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</si>
  <si>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</si>
  <si>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</si>
  <si>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</si>
  <si>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</si>
  <si>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</si>
  <si>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</si>
  <si>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</si>
  <si>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</si>
  <si>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</si>
  <si>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</si>
  <si>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</si>
  <si>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</si>
  <si>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</si>
  <si>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</si>
  <si>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</si>
  <si>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</si>
  <si>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</si>
  <si>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</si>
  <si>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</si>
  <si>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</si>
  <si>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</si>
  <si>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</si>
  <si>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</si>
  <si>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</si>
  <si>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</si>
  <si>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</si>
  <si>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</si>
  <si>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</si>
  <si>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</si>
  <si>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</si>
  <si>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</si>
  <si>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</si>
  <si>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</si>
  <si>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</si>
  <si>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</si>
  <si>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</si>
  <si>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</si>
  <si>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</si>
  <si>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</si>
  <si>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</si>
  <si>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</si>
  <si>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</si>
  <si>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</si>
  <si>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</si>
  <si>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</si>
  <si>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</si>
  <si>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</si>
  <si>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</si>
  <si>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</si>
  <si>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</si>
  <si>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</si>
  <si>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</si>
  <si>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</si>
  <si>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</si>
  <si>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</si>
  <si>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</si>
  <si>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</si>
  <si>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</si>
  <si>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</si>
  <si>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</si>
  <si>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</si>
  <si>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</si>
  <si>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</si>
  <si>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</si>
  <si>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</si>
  <si>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</si>
  <si>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</si>
  <si>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</si>
  <si>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</si>
  <si>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</si>
  <si>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</si>
  <si>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</si>
  <si>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</si>
  <si>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</si>
  <si>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</si>
  <si>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</si>
  <si>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</si>
  <si>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</si>
  <si>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</si>
  <si>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</si>
  <si>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</si>
  <si>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</si>
  <si>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</si>
  <si>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</si>
  <si>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</si>
  <si>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</si>
  <si>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</si>
  <si>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</si>
  <si>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</si>
  <si>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</si>
  <si>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</si>
  <si>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</si>
  <si>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</si>
  <si>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</si>
  <si>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</si>
  <si>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</si>
  <si>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</si>
  <si>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</si>
  <si>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</si>
  <si>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</si>
  <si>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</si>
  <si>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</si>
  <si>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</si>
  <si>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</si>
  <si>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</si>
  <si>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</si>
  <si>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</si>
  <si>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</si>
  <si>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</si>
  <si>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</si>
  <si>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</si>
  <si>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</si>
  <si>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</si>
  <si>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</si>
  <si>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</si>
  <si>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</si>
  <si>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</si>
  <si>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</si>
  <si>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</si>
  <si>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</si>
  <si>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</si>
  <si>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</si>
  <si>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</si>
  <si>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</si>
  <si>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</si>
  <si>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</si>
  <si>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</si>
  <si>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</si>
  <si>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</si>
  <si>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</si>
  <si>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</si>
  <si>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</si>
  <si>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</si>
  <si>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</si>
  <si>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</si>
  <si>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</si>
  <si>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</si>
  <si>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</si>
  <si>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</si>
  <si>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</si>
  <si>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</si>
  <si>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</si>
  <si>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</si>
  <si>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</si>
  <si>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</si>
  <si>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</si>
  <si>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</si>
  <si>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</si>
  <si>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</si>
  <si>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</si>
  <si>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</si>
  <si>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</si>
  <si>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</si>
  <si>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</si>
  <si>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</si>
  <si>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</si>
  <si>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</si>
  <si>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</si>
  <si>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</si>
  <si>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</si>
  <si>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</si>
  <si>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</si>
  <si>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</si>
  <si>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</si>
  <si>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</si>
  <si>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</si>
  <si>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</si>
  <si>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</si>
  <si>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</si>
  <si>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</si>
  <si>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</si>
  <si>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</si>
  <si>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</si>
  <si>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</si>
  <si>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</si>
  <si>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</si>
  <si>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</si>
  <si>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</si>
  <si>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</si>
  <si>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</si>
  <si>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</si>
  <si>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</si>
  <si>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</si>
  <si>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</si>
  <si>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</si>
  <si>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</si>
  <si>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</si>
  <si>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</si>
  <si>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</si>
  <si>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</si>
  <si>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</si>
  <si>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</si>
  <si>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</si>
  <si>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</si>
  <si>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</si>
  <si>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</si>
  <si>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</si>
  <si>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</si>
  <si>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</si>
  <si>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</si>
  <si>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</si>
  <si>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</si>
  <si>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</si>
  <si>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</si>
  <si>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</si>
  <si>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</si>
  <si>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</si>
  <si>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</si>
  <si>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</si>
  <si>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</si>
  <si>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</si>
  <si>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</si>
  <si>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</si>
  <si>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</si>
  <si>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</si>
  <si>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</si>
  <si>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</si>
  <si>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</si>
  <si>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</si>
  <si>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</si>
  <si>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</si>
  <si>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</si>
  <si>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</si>
  <si>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</si>
  <si>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</si>
  <si>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</si>
  <si>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</si>
  <si>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</si>
  <si>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</si>
  <si>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</si>
  <si>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</si>
  <si>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</si>
  <si>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</si>
  <si>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</si>
  <si>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</si>
  <si>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</si>
  <si>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</si>
  <si>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</si>
  <si>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</si>
  <si>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</si>
  <si>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</si>
  <si>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</si>
  <si>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</si>
  <si>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</si>
  <si>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</si>
  <si>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</si>
  <si>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</si>
  <si>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</si>
  <si>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</si>
  <si>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</si>
  <si>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</si>
  <si>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</si>
  <si>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</si>
  <si>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</si>
  <si>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</si>
  <si>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</si>
  <si>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</si>
  <si>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</si>
  <si>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</si>
  <si>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</si>
  <si>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</si>
  <si>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</si>
  <si>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</si>
  <si>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</si>
  <si>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</si>
  <si>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</si>
  <si>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</si>
  <si>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</si>
  <si>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</si>
  <si>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</si>
  <si>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</si>
  <si>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</si>
  <si>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</si>
  <si>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</si>
  <si>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</si>
  <si>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</si>
  <si>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</si>
  <si>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</si>
  <si>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</si>
  <si>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</si>
  <si>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</si>
  <si>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</si>
  <si>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</si>
  <si>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</si>
  <si>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</si>
  <si>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</si>
  <si>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</si>
  <si>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</si>
  <si>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</si>
  <si>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</si>
  <si>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</si>
  <si>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</si>
  <si>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</si>
  <si>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</si>
  <si>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</si>
  <si>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</si>
  <si>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</si>
  <si>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</si>
  <si>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</si>
  <si>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</si>
  <si>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</si>
  <si>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</si>
  <si>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</si>
  <si>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</si>
  <si>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</si>
  <si>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</si>
  <si>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</si>
  <si>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</si>
  <si>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</si>
  <si>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</si>
  <si>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</si>
  <si>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</si>
  <si>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</si>
  <si>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</si>
  <si>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</si>
  <si>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</si>
  <si>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</si>
  <si>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</si>
  <si>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</si>
  <si>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</si>
  <si>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</si>
  <si>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</si>
  <si>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</si>
  <si>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</si>
  <si>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</si>
  <si>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</si>
  <si>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</si>
  <si>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</si>
  <si>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</si>
  <si>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</si>
  <si>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</si>
  <si>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</si>
  <si>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</si>
  <si>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</si>
  <si>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</si>
  <si>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</si>
  <si>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</si>
  <si>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</si>
  <si>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</si>
  <si>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</si>
  <si>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</si>
  <si>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</si>
  <si>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</si>
  <si>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</si>
  <si>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</si>
  <si>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</si>
  <si>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</si>
  <si>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</si>
  <si>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</si>
  <si>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</si>
  <si>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</si>
  <si>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</si>
  <si>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</si>
  <si>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</si>
  <si>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</si>
  <si>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</si>
  <si>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</si>
  <si>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</si>
  <si>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</si>
  <si>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</si>
  <si>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</si>
  <si>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</si>
  <si>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</si>
  <si>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</si>
  <si>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</si>
  <si>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</si>
  <si>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</si>
  <si>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</si>
  <si>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</si>
  <si>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</si>
  <si>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</si>
  <si>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</si>
  <si>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</si>
  <si>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</si>
  <si>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</si>
  <si>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</si>
  <si>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</si>
  <si>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</si>
  <si>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</si>
  <si>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</si>
  <si>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</si>
  <si>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</si>
  <si>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</si>
  <si>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</si>
  <si>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</si>
  <si>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</si>
  <si>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</si>
  <si>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</si>
  <si>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</si>
  <si>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</si>
  <si>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</si>
  <si>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</si>
  <si>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</si>
  <si>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</si>
  <si>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</si>
  <si>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</si>
  <si>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</si>
  <si>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</si>
  <si>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</si>
  <si>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</si>
  <si>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</si>
  <si>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</si>
  <si>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</si>
  <si>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</si>
  <si>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</si>
  <si>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</si>
  <si>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</si>
  <si>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</si>
  <si>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</si>
  <si>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</si>
  <si>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</si>
  <si>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</si>
  <si>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</si>
  <si>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</si>
  <si>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</si>
  <si>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</si>
  <si>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</si>
  <si>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</si>
  <si>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</si>
  <si>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</si>
  <si>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</si>
  <si>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</si>
  <si>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</si>
  <si>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</si>
  <si>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</si>
  <si>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</si>
  <si>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</si>
  <si>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</si>
  <si>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</si>
  <si>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</si>
  <si>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</si>
  <si>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</si>
  <si>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</si>
  <si>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</si>
  <si>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</si>
  <si>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</si>
  <si>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</si>
  <si>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</si>
  <si>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</si>
  <si>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</si>
  <si>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</si>
  <si>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</si>
  <si>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</si>
  <si>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</si>
  <si>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</si>
  <si>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</si>
  <si>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</si>
  <si>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</si>
  <si>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</si>
  <si>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</si>
  <si>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</si>
  <si>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</si>
  <si>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</si>
  <si>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</si>
  <si>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</si>
  <si>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</si>
  <si>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</si>
  <si>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</si>
  <si>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</si>
  <si>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</si>
  <si>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</si>
  <si>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</si>
  <si>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</si>
  <si>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</si>
  <si>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</si>
  <si>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</si>
  <si>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</si>
  <si>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</si>
  <si>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</si>
  <si>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</si>
  <si>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</si>
  <si>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</si>
  <si>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</si>
  <si>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</si>
  <si>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</si>
  <si>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</si>
  <si>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</si>
  <si>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</si>
  <si>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</si>
  <si>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</si>
  <si>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</si>
  <si>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</si>
  <si>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</si>
  <si>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</si>
  <si>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</si>
  <si>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</si>
  <si>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</si>
  <si>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</si>
  <si>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</si>
  <si>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</si>
  <si>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</si>
  <si>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</si>
  <si>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</si>
  <si>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</si>
  <si>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</si>
  <si>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</si>
  <si>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</si>
  <si>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</si>
  <si>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</si>
  <si>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</si>
  <si>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</si>
  <si>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</si>
  <si>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</si>
  <si>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</si>
  <si>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</si>
  <si>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</si>
  <si>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</si>
  <si>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</si>
  <si>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</si>
  <si>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</si>
  <si>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</si>
  <si>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</si>
  <si>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</si>
  <si>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</si>
  <si>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</si>
  <si>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</si>
  <si>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</si>
  <si>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</si>
  <si>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</si>
  <si>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</si>
  <si>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</si>
  <si>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</si>
  <si>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</si>
  <si>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</si>
  <si>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</si>
  <si>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</si>
  <si>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</si>
  <si>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</si>
  <si>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</si>
  <si>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</si>
  <si>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</si>
  <si>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</si>
  <si>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</si>
  <si>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</si>
  <si>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</si>
  <si>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</si>
  <si>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</si>
  <si>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</si>
  <si>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</si>
  <si>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</si>
  <si>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</si>
  <si>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</si>
  <si>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</si>
  <si>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</si>
  <si>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</si>
  <si>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</si>
  <si>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</si>
  <si>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</si>
  <si>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</si>
  <si>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</si>
  <si>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</si>
  <si>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</si>
  <si>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</si>
  <si>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</si>
  <si>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</si>
  <si>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</si>
  <si>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</si>
  <si>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</si>
  <si>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</si>
  <si>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</si>
  <si>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</si>
  <si>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</si>
  <si>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</si>
  <si>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</si>
  <si>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</si>
  <si>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</si>
  <si>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</si>
  <si>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</si>
  <si>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</si>
  <si>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</si>
  <si>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</si>
  <si>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</si>
  <si>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</si>
  <si>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</si>
  <si>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</si>
  <si>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</si>
  <si>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</si>
  <si>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</si>
  <si>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</si>
  <si>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</si>
  <si>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</si>
  <si>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</si>
  <si>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</si>
  <si>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</si>
  <si>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</si>
  <si>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</si>
  <si>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</si>
  <si>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</si>
  <si>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</si>
  <si>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</si>
  <si>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</si>
  <si>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</si>
  <si>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</si>
  <si>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</si>
  <si>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</si>
  <si>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</si>
  <si>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</si>
  <si>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</si>
  <si>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</si>
  <si>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</si>
  <si>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</si>
  <si>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</si>
  <si>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</si>
  <si>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</si>
  <si>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</si>
  <si>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</si>
  <si>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</si>
  <si>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</si>
  <si>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</si>
  <si>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</si>
  <si>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</si>
  <si>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</si>
  <si>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</si>
  <si>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</si>
  <si>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</si>
  <si>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</si>
  <si>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</si>
  <si>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</si>
  <si>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</si>
  <si>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</si>
  <si>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</si>
  <si>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</si>
  <si>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</si>
  <si>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</si>
  <si>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</si>
  <si>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</si>
  <si>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</si>
  <si>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</si>
  <si>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</si>
  <si>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</si>
  <si>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</si>
  <si>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</si>
  <si>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</si>
  <si>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</si>
  <si>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</si>
  <si>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</si>
  <si>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</si>
  <si>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</si>
  <si>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</si>
  <si>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</si>
  <si>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</si>
  <si>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</si>
  <si>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</si>
  <si>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</si>
  <si>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</si>
  <si>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</si>
  <si>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</si>
  <si>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</si>
  <si>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</si>
  <si>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</si>
  <si>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</si>
  <si>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</si>
  <si>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</si>
  <si>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</si>
  <si>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</si>
  <si>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</si>
  <si>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</si>
  <si>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</si>
  <si>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</si>
  <si>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</si>
  <si>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</si>
  <si>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</si>
  <si>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</si>
  <si>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</si>
  <si>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</si>
  <si>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</si>
  <si>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</si>
  <si>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</si>
  <si>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</si>
  <si>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</si>
  <si>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</si>
  <si>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</si>
  <si>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</si>
  <si>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</si>
  <si>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</si>
  <si>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</si>
  <si>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</si>
  <si>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</si>
  <si>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</si>
  <si>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</si>
  <si>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</si>
  <si>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</si>
  <si>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</si>
  <si>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</si>
  <si>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</si>
  <si>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</si>
  <si>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</si>
  <si>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</si>
  <si>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</si>
  <si>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</si>
  <si>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</si>
  <si>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</si>
  <si>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</si>
  <si>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</si>
  <si>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</si>
  <si>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</si>
  <si>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</si>
  <si>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</si>
  <si>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</si>
  <si>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</si>
  <si>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</si>
  <si>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</si>
  <si>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</si>
  <si>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</si>
  <si>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</si>
  <si>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</si>
  <si>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</si>
  <si>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</si>
  <si>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</si>
  <si>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</si>
  <si>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</si>
  <si>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</si>
  <si>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</si>
  <si>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</si>
  <si>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</si>
  <si>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</si>
  <si>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</si>
  <si>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</si>
  <si>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</si>
  <si>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</si>
  <si>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</si>
  <si>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</si>
  <si>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</si>
  <si>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</si>
  <si>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</si>
  <si>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</si>
  <si>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</si>
  <si>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</si>
  <si>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</si>
  <si>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</si>
  <si>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</si>
  <si>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</si>
  <si>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</si>
  <si>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</si>
  <si>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</si>
  <si>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</si>
  <si>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</si>
  <si>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</si>
  <si>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</si>
  <si>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</si>
  <si>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</si>
  <si>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</si>
  <si>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</si>
  <si>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</si>
  <si>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</si>
  <si>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</si>
  <si>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</si>
  <si>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</si>
  <si>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</si>
  <si>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</si>
  <si>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</si>
  <si>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</si>
  <si>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</si>
  <si>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</si>
  <si>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</si>
  <si>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</si>
  <si>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</si>
  <si>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</si>
  <si>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</si>
  <si>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</si>
  <si>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</si>
  <si>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</si>
  <si>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</si>
  <si>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</si>
  <si>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</si>
  <si>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</si>
  <si>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</si>
  <si>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</si>
  <si>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</si>
  <si>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</si>
  <si>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</si>
  <si>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</si>
  <si>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</si>
  <si>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</si>
  <si>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</si>
  <si>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</si>
  <si>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</si>
  <si>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</si>
  <si>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</si>
  <si>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</si>
  <si>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</si>
  <si>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</si>
  <si>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</si>
  <si>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</si>
  <si>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</si>
  <si>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</si>
  <si>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</si>
  <si>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</si>
  <si>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</si>
  <si>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</si>
  <si>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</si>
  <si>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</si>
  <si>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</si>
  <si>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</si>
  <si>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</si>
  <si>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</si>
  <si>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</si>
  <si>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</si>
  <si>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</si>
  <si>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</si>
  <si>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</si>
  <si>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</si>
  <si>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</si>
  <si>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</si>
  <si>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</si>
  <si>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</si>
  <si>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</si>
  <si>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</si>
  <si>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</si>
  <si>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</si>
  <si>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</si>
  <si>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</si>
  <si>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</si>
  <si>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</si>
  <si>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</si>
  <si>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</si>
  <si>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</si>
  <si>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</si>
  <si>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</si>
  <si>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</si>
  <si>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</si>
  <si>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</si>
  <si>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</si>
  <si>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</si>
  <si>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</si>
  <si>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</si>
  <si>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</si>
  <si>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</si>
  <si>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</si>
  <si>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</si>
  <si>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</si>
  <si>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</si>
  <si>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</si>
  <si>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</si>
  <si>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</si>
  <si>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</si>
  <si>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</si>
  <si>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</si>
  <si>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</si>
  <si>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</si>
  <si>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</si>
  <si>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</si>
  <si>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</si>
  <si>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</si>
  <si>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</si>
  <si>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</si>
  <si>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</si>
  <si>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</si>
  <si>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</si>
  <si>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</si>
  <si>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</si>
  <si>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</si>
  <si>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</si>
  <si>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</si>
  <si>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</si>
  <si>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</si>
  <si>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</si>
  <si>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</si>
  <si>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</si>
  <si>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</si>
  <si>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</si>
  <si>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</si>
  <si>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</si>
  <si>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</si>
  <si>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</si>
  <si>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</si>
  <si>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</si>
  <si>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</si>
  <si>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</si>
  <si>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</si>
  <si>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</si>
  <si>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</si>
  <si>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</si>
  <si>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</si>
  <si>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</si>
  <si>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</si>
  <si>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</si>
  <si>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</si>
  <si>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</si>
  <si>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</si>
  <si>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</si>
  <si>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</si>
  <si>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</si>
  <si>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</si>
  <si>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</si>
  <si>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</si>
  <si>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</si>
  <si>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</si>
  <si>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</si>
  <si>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</si>
  <si>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</si>
  <si>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</si>
  <si>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</si>
  <si>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</si>
  <si>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</si>
  <si>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</si>
  <si>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</si>
  <si>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</si>
  <si>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</si>
  <si>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</si>
  <si>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</si>
  <si>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</si>
  <si>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</si>
  <si>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</si>
  <si>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</si>
  <si>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</si>
  <si>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</si>
  <si>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</si>
  <si>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</si>
  <si>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</si>
  <si>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</si>
  <si>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</si>
  <si>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</si>
  <si>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</si>
  <si>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</si>
  <si>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</si>
  <si>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</si>
  <si>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</si>
  <si>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</si>
  <si>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</si>
  <si>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</si>
  <si>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</si>
  <si>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</si>
  <si>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</si>
  <si>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</si>
  <si>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</si>
  <si>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</si>
  <si>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</si>
  <si>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</si>
  <si>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</si>
  <si>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</si>
  <si>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</si>
  <si>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</si>
  <si>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</si>
  <si>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</si>
  <si>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</si>
  <si>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</si>
  <si>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</si>
  <si>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</si>
  <si>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</si>
  <si>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</si>
  <si>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</si>
  <si>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</si>
  <si>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</si>
  <si>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</si>
  <si>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</si>
  <si>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</si>
  <si>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</si>
  <si>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</si>
  <si>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</si>
  <si>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</si>
  <si>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</si>
  <si>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</si>
  <si>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</si>
  <si>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</si>
  <si>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</si>
  <si>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</si>
  <si>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</si>
  <si>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</si>
  <si>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</si>
  <si>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</si>
  <si>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</si>
  <si>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</si>
  <si>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</si>
  <si>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</si>
  <si>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</si>
  <si>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</si>
  <si>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</si>
  <si>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</si>
  <si>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</si>
  <si>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</si>
  <si>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</si>
  <si>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</si>
  <si>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</si>
  <si>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</si>
  <si>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</si>
  <si>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</si>
  <si>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</si>
  <si>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</si>
  <si>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</si>
  <si>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</si>
  <si>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</si>
  <si>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</si>
  <si>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</si>
  <si>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</si>
  <si>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</si>
  <si>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</si>
  <si>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</si>
  <si>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</si>
  <si>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</si>
  <si>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</si>
  <si>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</si>
  <si>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</si>
  <si>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</si>
  <si>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</si>
  <si>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</si>
  <si>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</si>
  <si>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</si>
  <si>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</si>
  <si>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</si>
  <si>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</si>
  <si>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</si>
  <si>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</si>
  <si>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</si>
  <si>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</si>
  <si>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</si>
  <si>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</si>
  <si>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</si>
  <si>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</si>
  <si>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</si>
  <si>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</si>
  <si>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</si>
  <si>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</si>
  <si>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</si>
  <si>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</si>
  <si>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</si>
  <si>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</si>
  <si>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</si>
  <si>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</si>
  <si>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</si>
  <si>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</si>
  <si>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</si>
  <si>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</si>
  <si>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</si>
  <si>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</si>
  <si>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</si>
  <si>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</si>
  <si>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</si>
  <si>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</si>
  <si>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</si>
  <si>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</si>
  <si>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</si>
  <si>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</si>
  <si>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</si>
  <si>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</si>
  <si>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</si>
  <si>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</si>
  <si>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</si>
  <si>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</si>
  <si>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</si>
  <si>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</si>
  <si>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</si>
  <si>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</si>
  <si>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</si>
  <si>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</si>
  <si>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</si>
  <si>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</si>
  <si>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</si>
  <si>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</si>
  <si>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</si>
  <si>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</si>
  <si>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</si>
  <si>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</si>
  <si>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</si>
  <si>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</si>
  <si>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</si>
  <si>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</si>
  <si>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</si>
  <si>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</si>
  <si>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</si>
  <si>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</si>
  <si>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</si>
  <si>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</si>
  <si>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</si>
  <si>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</si>
  <si>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</si>
  <si>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</si>
  <si>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</si>
  <si>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</si>
  <si>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</si>
  <si>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</si>
  <si>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</si>
  <si>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</si>
  <si>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</si>
  <si>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</si>
  <si>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</si>
  <si>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</si>
  <si>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</si>
  <si>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</si>
  <si>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</si>
  <si>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</si>
  <si>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</si>
  <si>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</si>
  <si>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</si>
  <si>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</si>
  <si>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</si>
  <si>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</si>
  <si>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</si>
  <si>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</si>
  <si>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</si>
  <si>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</si>
  <si>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</si>
  <si>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</si>
  <si>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</si>
  <si>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</si>
  <si>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</si>
  <si>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</si>
  <si>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</si>
  <si>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</si>
  <si>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</si>
  <si>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</si>
  <si>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</si>
  <si>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</si>
  <si>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</si>
  <si>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</si>
  <si>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</si>
  <si>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</si>
  <si>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</si>
  <si>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</si>
  <si>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</si>
  <si>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</si>
  <si>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</si>
  <si>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</si>
  <si>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</si>
  <si>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</si>
  <si>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</si>
  <si>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</si>
  <si>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</si>
  <si>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</si>
  <si>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</si>
  <si>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</si>
  <si>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</si>
  <si>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</si>
  <si>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</si>
  <si>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</si>
  <si>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</si>
  <si>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</si>
  <si>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</si>
  <si>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</si>
  <si>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</si>
  <si>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</si>
  <si>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</si>
  <si>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</si>
  <si>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</si>
  <si>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</si>
  <si>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</si>
  <si>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</si>
  <si>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</si>
  <si>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</si>
  <si>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</si>
  <si>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</si>
  <si>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</si>
  <si>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</si>
  <si>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</si>
  <si>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</si>
  <si>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</si>
  <si>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</si>
  <si>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</si>
  <si>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</si>
  <si>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</si>
  <si>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</si>
  <si>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</si>
  <si>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</si>
  <si>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</si>
  <si>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</si>
  <si>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</si>
  <si>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</si>
  <si>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</si>
  <si>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</si>
  <si>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</si>
  <si>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</si>
  <si>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</si>
  <si>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</si>
  <si>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</si>
  <si>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</si>
  <si>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</si>
  <si>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</si>
  <si>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</si>
  <si>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</si>
  <si>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</si>
  <si>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</si>
  <si>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</si>
  <si>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</si>
  <si>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</si>
  <si>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</si>
  <si>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</si>
  <si>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</si>
  <si>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</si>
  <si>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</si>
  <si>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</si>
  <si>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</si>
  <si>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</si>
  <si>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</si>
  <si>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</si>
  <si>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</si>
  <si>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</si>
  <si>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</si>
  <si>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</si>
  <si>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</si>
  <si>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</si>
  <si>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</si>
  <si>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</si>
  <si>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</si>
  <si>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</si>
  <si>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</si>
  <si>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</si>
  <si>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</si>
  <si>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</si>
  <si>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</si>
  <si>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</si>
  <si>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</si>
  <si>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</si>
  <si>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</si>
  <si>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</si>
  <si>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</si>
  <si>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</si>
  <si>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</si>
  <si>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</si>
  <si>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</si>
  <si>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</si>
  <si>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</si>
  <si>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</si>
  <si>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</si>
  <si>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</si>
  <si>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</si>
  <si>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</si>
  <si>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</si>
  <si>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</si>
  <si>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</si>
  <si>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</si>
  <si>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</si>
  <si>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</si>
  <si>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</si>
  <si>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</si>
  <si>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</si>
  <si>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</si>
  <si>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</si>
  <si>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</si>
  <si>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</si>
  <si>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</si>
  <si>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</si>
  <si>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</si>
  <si>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</si>
  <si>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</si>
  <si>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</si>
  <si>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</si>
  <si>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</si>
  <si>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</si>
  <si>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</si>
  <si>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</si>
  <si>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</si>
  <si>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</si>
  <si>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</si>
  <si>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</si>
  <si>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</si>
  <si>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</si>
  <si>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</si>
  <si>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</si>
  <si>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</si>
  <si>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</si>
  <si>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</si>
  <si>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</si>
  <si>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</si>
  <si>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</si>
  <si>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</si>
  <si>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</si>
  <si>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</si>
  <si>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</si>
  <si>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</si>
  <si>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</si>
  <si>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</si>
  <si>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</si>
  <si>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</si>
  <si>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</si>
  <si>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</si>
  <si>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</si>
  <si>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</si>
  <si>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</si>
  <si>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</si>
  <si>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</si>
  <si>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</si>
  <si>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</si>
  <si>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</si>
  <si>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</si>
  <si>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</si>
  <si>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</si>
  <si>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</si>
  <si>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</si>
  <si>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</si>
  <si>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</si>
  <si>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</si>
  <si>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</si>
  <si>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</si>
  <si>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</si>
  <si>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</si>
  <si>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</si>
  <si>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</si>
  <si>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</si>
  <si>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</si>
  <si>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</si>
  <si>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</si>
  <si>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</si>
  <si>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</si>
  <si>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</si>
  <si>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</si>
  <si>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</si>
  <si>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</si>
  <si>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</si>
  <si>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</si>
  <si>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</si>
  <si>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</si>
  <si>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</si>
  <si>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</si>
  <si>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</si>
  <si>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</si>
  <si>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</si>
  <si>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</si>
  <si>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</si>
  <si>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</si>
  <si>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</si>
  <si>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</si>
  <si>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</si>
  <si>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</si>
  <si>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</si>
  <si>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</si>
  <si>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</si>
  <si>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</si>
  <si>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</si>
  <si>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</si>
  <si>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</si>
  <si>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</si>
  <si>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</si>
  <si>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</si>
  <si>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</si>
  <si>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</si>
  <si>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</si>
  <si>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</si>
  <si>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</si>
  <si>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</si>
  <si>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</si>
  <si>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</si>
  <si>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</si>
  <si>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</si>
  <si>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</si>
  <si>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</si>
  <si>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</si>
  <si>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</si>
  <si>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</si>
  <si>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</si>
  <si>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</si>
  <si>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</si>
  <si>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</si>
  <si>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</si>
  <si>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</si>
  <si>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</si>
  <si>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</si>
  <si>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</si>
  <si>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</si>
  <si>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</si>
  <si>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</si>
  <si>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</si>
  <si>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</si>
  <si>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</si>
  <si>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</si>
  <si>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</si>
  <si>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</si>
  <si>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</si>
  <si>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</si>
  <si>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</si>
  <si>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</si>
  <si>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</si>
  <si>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</si>
  <si>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</si>
  <si>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</si>
  <si>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</si>
  <si>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</si>
  <si>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</si>
  <si>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</si>
  <si>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</si>
  <si>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</si>
  <si>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</si>
  <si>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</si>
  <si>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</si>
  <si>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</si>
  <si>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</si>
  <si>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</si>
  <si>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</si>
  <si>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</si>
  <si>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</si>
  <si>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</si>
  <si>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</si>
  <si>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</si>
  <si>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</si>
  <si>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</si>
  <si>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</si>
  <si>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</si>
  <si>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</si>
  <si>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</si>
  <si>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</si>
  <si>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</si>
  <si>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</si>
  <si>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</si>
  <si>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</si>
  <si>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</si>
  <si>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</si>
  <si>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</si>
  <si>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</si>
  <si>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</si>
  <si>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</si>
  <si>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</si>
  <si>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</si>
  <si>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</si>
  <si>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</si>
  <si>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</si>
  <si>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</si>
  <si>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</si>
  <si>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</si>
  <si>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</si>
  <si>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</si>
  <si>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</si>
  <si>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</si>
  <si>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</si>
  <si>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</si>
  <si>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</si>
  <si>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</si>
  <si>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</si>
  <si>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</si>
  <si>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</si>
  <si>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</si>
  <si>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</si>
  <si>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</si>
  <si>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</si>
  <si>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</si>
  <si>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</si>
  <si>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</si>
  <si>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</si>
  <si>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</si>
  <si>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</si>
  <si>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</si>
  <si>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</si>
  <si>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</si>
  <si>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</si>
  <si>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</si>
  <si>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</si>
  <si>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</si>
  <si>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</si>
  <si>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</si>
  <si>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</si>
  <si>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</si>
  <si>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</si>
  <si>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</si>
  <si>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</si>
  <si>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</si>
  <si>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</si>
  <si>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</si>
  <si>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</si>
  <si>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</si>
  <si>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</si>
  <si>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</si>
  <si>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</si>
  <si>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</si>
  <si>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</si>
  <si>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</si>
  <si>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</si>
  <si>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</si>
  <si>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</si>
  <si>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</si>
  <si>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</si>
  <si>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</si>
  <si>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</si>
  <si>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</si>
  <si>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</si>
  <si>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</si>
  <si>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</si>
  <si>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</si>
  <si>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</si>
  <si>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</si>
  <si>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</si>
  <si>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</si>
  <si>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</si>
  <si>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</si>
  <si>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</si>
  <si>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</si>
  <si>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</si>
  <si>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</si>
  <si>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</si>
  <si>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</si>
  <si>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</si>
  <si>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</si>
  <si>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</si>
  <si>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</si>
  <si>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</si>
  <si>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</si>
  <si>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</si>
  <si>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</si>
  <si>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</si>
  <si>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</si>
  <si>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</si>
  <si>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</si>
  <si>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</si>
  <si>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</si>
  <si>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</si>
  <si>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</si>
  <si>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</si>
  <si>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</si>
  <si>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</si>
  <si>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</si>
  <si>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</si>
  <si>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</si>
  <si>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</si>
  <si>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</si>
  <si>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</si>
  <si>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</si>
  <si>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</si>
  <si>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</si>
  <si>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</si>
  <si>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</si>
  <si>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</si>
  <si>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</si>
  <si>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</si>
  <si>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</si>
  <si>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</si>
  <si>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</si>
  <si>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</si>
  <si>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</si>
  <si>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</si>
  <si>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</si>
  <si>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</si>
  <si>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</si>
  <si>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</si>
  <si>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</si>
  <si>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</si>
  <si>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</si>
  <si>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</si>
  <si>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</si>
  <si>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</si>
  <si>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</si>
  <si>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</si>
  <si>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</si>
  <si>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</si>
  <si>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</si>
  <si>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</si>
  <si>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</si>
  <si>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</si>
  <si>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</si>
  <si>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</si>
  <si>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</si>
  <si>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</si>
  <si>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</si>
  <si>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</si>
  <si>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</si>
  <si>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</si>
  <si>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</si>
  <si>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</si>
  <si>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</si>
  <si>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</si>
  <si>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</si>
  <si>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</si>
  <si>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</si>
  <si>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</si>
  <si>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</si>
  <si>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</si>
  <si>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</si>
  <si>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</si>
  <si>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</si>
  <si>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</si>
  <si>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</si>
  <si>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</si>
  <si>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</si>
  <si>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</si>
  <si>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</si>
  <si>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</si>
  <si>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</si>
  <si>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</si>
  <si>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</si>
  <si>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</si>
  <si>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</si>
  <si>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</si>
  <si>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</si>
  <si>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</si>
  <si>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</si>
  <si>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</si>
  <si>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</si>
  <si>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</si>
  <si>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</si>
  <si>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</si>
  <si>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</si>
  <si>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</si>
  <si>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</si>
  <si>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</si>
  <si>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</si>
  <si>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</si>
  <si>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</si>
  <si>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</si>
  <si>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</si>
  <si>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</si>
  <si>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</si>
  <si>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</si>
  <si>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</si>
  <si>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</si>
  <si>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</si>
  <si>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</si>
  <si>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</si>
  <si>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</si>
  <si>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</si>
  <si>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</si>
  <si>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</si>
  <si>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</si>
  <si>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</si>
  <si>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</si>
  <si>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</si>
  <si>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</si>
  <si>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</si>
  <si>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</si>
  <si>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</si>
  <si>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</si>
  <si>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</si>
  <si>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</si>
  <si>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</si>
  <si>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</si>
  <si>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</si>
  <si>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</si>
  <si>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</si>
  <si>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</si>
  <si>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</si>
  <si>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</si>
  <si>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</si>
  <si>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</si>
  <si>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</si>
  <si>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</si>
  <si>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</si>
  <si>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</si>
  <si>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</si>
  <si>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</si>
  <si>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</si>
  <si>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</si>
  <si>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</si>
  <si>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</si>
  <si>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</si>
  <si>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</si>
  <si>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</si>
  <si>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</si>
  <si>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</si>
  <si>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</si>
  <si>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</si>
  <si>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</si>
  <si>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</si>
  <si>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</si>
  <si>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</si>
  <si>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</si>
  <si>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</si>
  <si>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</si>
  <si>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</si>
  <si>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</si>
  <si>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</si>
  <si>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</si>
  <si>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</si>
  <si>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</si>
  <si>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</si>
  <si>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</si>
  <si>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</si>
  <si>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</si>
  <si>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</si>
  <si>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</si>
  <si>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</si>
  <si>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</si>
  <si>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</si>
  <si>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</si>
  <si>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</si>
  <si>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</si>
  <si>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</si>
  <si>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</si>
  <si>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</si>
  <si>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</si>
  <si>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</si>
  <si>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</si>
  <si>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</si>
  <si>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</si>
  <si>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</si>
  <si>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</si>
  <si>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</si>
  <si>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</si>
  <si>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</si>
  <si>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</si>
  <si>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</si>
  <si>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</si>
  <si>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</si>
  <si>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</si>
  <si>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</si>
  <si>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</si>
  <si>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</si>
  <si>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</si>
  <si>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</si>
  <si>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</si>
  <si>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</si>
  <si>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</si>
  <si>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</si>
  <si>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</si>
  <si>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</si>
  <si>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</si>
  <si>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</si>
  <si>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</si>
  <si>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</si>
  <si>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</si>
  <si>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</si>
  <si>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</si>
  <si>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</si>
  <si>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</si>
  <si>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</si>
  <si>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</si>
  <si>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</si>
  <si>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</si>
  <si>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</si>
  <si>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</si>
  <si>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</si>
  <si>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</si>
  <si>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</si>
  <si>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</si>
  <si>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</si>
  <si>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</si>
  <si>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</si>
  <si>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</si>
  <si>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</si>
  <si>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</si>
  <si>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</si>
  <si>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</si>
  <si>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</si>
  <si>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</si>
  <si>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</si>
  <si>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</si>
  <si>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</si>
  <si>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</si>
  <si>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</si>
  <si>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</si>
  <si>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</si>
  <si>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</si>
  <si>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</si>
  <si>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</si>
  <si>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</si>
  <si>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</si>
  <si>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</si>
  <si>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</si>
  <si>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</si>
  <si>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</si>
  <si>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</si>
  <si>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</si>
  <si>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</si>
  <si>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</si>
  <si>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</si>
  <si>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</si>
  <si>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</si>
  <si>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</si>
  <si>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</si>
  <si>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</si>
  <si>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</si>
  <si>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</si>
  <si>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</si>
  <si>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</si>
  <si>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</si>
  <si>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</si>
  <si>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</si>
  <si>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</si>
  <si>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</si>
  <si>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</si>
  <si>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</si>
  <si>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</si>
  <si>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</si>
  <si>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</si>
  <si>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</si>
  <si>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</si>
  <si>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</si>
  <si>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</si>
  <si>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</si>
  <si>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</si>
  <si>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</si>
  <si>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</si>
  <si>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</si>
  <si>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</si>
  <si>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</si>
  <si>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</si>
  <si>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</si>
  <si>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</si>
  <si>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</si>
  <si>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</si>
  <si>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</si>
  <si>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</si>
  <si>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</si>
  <si>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</si>
  <si>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</si>
  <si>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</si>
  <si>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</si>
  <si>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</si>
  <si>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</si>
  <si>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</si>
  <si>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</si>
  <si>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</si>
  <si>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</si>
  <si>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</si>
  <si>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</si>
  <si>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</si>
  <si>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</si>
  <si>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</si>
  <si>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</si>
  <si>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</si>
  <si>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</si>
  <si>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</si>
  <si>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</si>
  <si>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</si>
  <si>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</si>
  <si>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</si>
  <si>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</si>
  <si>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</si>
  <si>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</si>
  <si>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</si>
  <si>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</si>
  <si>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</si>
  <si>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</si>
  <si>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</si>
  <si>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</si>
  <si>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</si>
  <si>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</si>
  <si>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</si>
  <si>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</si>
  <si>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</si>
  <si>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</si>
  <si>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</si>
  <si>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</si>
  <si>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</si>
  <si>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</si>
  <si>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</si>
  <si>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</si>
  <si>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</si>
  <si>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</si>
  <si>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</si>
  <si>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</si>
  <si>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</si>
  <si>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</si>
  <si>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</si>
  <si>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</si>
  <si>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</si>
  <si>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</si>
  <si>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</si>
  <si>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</si>
  <si>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</si>
  <si>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</si>
  <si>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</si>
  <si>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</si>
  <si>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</si>
  <si>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</si>
  <si>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</si>
  <si>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</si>
  <si>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</si>
  <si>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</si>
  <si>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</si>
  <si>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</si>
  <si>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</si>
  <si>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</si>
  <si>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</si>
  <si>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</si>
  <si>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</si>
  <si>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</si>
  <si>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</si>
  <si>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</si>
  <si>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</si>
  <si>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</si>
  <si>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</si>
  <si>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</si>
  <si>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</si>
  <si>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</si>
  <si>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</si>
  <si>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</si>
  <si>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</si>
  <si>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</si>
  <si>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</si>
  <si>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</si>
  <si>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</si>
  <si>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</si>
  <si>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</si>
  <si>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</si>
  <si>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</si>
  <si>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</si>
  <si>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</si>
  <si>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</si>
  <si>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</si>
  <si>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</si>
  <si>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</si>
  <si>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</si>
  <si>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</si>
  <si>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</si>
  <si>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</si>
  <si>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</si>
  <si>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</si>
  <si>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</si>
  <si>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</si>
  <si>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</si>
  <si>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</si>
  <si>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</si>
  <si>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</si>
  <si>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</si>
  <si>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</si>
  <si>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</si>
  <si>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</si>
  <si>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</si>
  <si>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</si>
  <si>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</si>
  <si>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</si>
  <si>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</si>
  <si>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</si>
  <si>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</si>
  <si>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</si>
  <si>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</si>
  <si>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</si>
  <si>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</si>
  <si>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</si>
  <si>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</si>
  <si>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</si>
  <si>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</si>
  <si>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</si>
  <si>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</si>
  <si>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</si>
  <si>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</si>
  <si>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</si>
  <si>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</si>
  <si>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</si>
  <si>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</si>
  <si>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</si>
  <si>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</si>
  <si>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</si>
  <si>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</si>
  <si>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</si>
  <si>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</si>
  <si>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</si>
  <si>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</si>
  <si>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</si>
  <si>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</si>
  <si>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</si>
  <si>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</si>
  <si>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</si>
  <si>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</si>
  <si>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</si>
  <si>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</si>
  <si>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</si>
  <si>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</si>
  <si>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</si>
  <si>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</si>
  <si>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</si>
  <si>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</si>
  <si>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</si>
  <si>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</si>
  <si>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</si>
  <si>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</si>
  <si>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</si>
  <si>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</si>
  <si>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</si>
  <si>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</si>
  <si>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</si>
  <si>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</si>
  <si>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</si>
  <si>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</si>
  <si>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</si>
  <si>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</si>
  <si>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</si>
  <si>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</si>
  <si>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</si>
  <si>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</si>
  <si>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</si>
  <si>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</si>
  <si>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</si>
  <si>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</si>
  <si>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</si>
  <si>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</si>
  <si>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</si>
  <si>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</si>
  <si>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</si>
  <si>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</si>
  <si>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</si>
  <si>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</si>
  <si>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</si>
  <si>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</si>
  <si>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</si>
  <si>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</si>
  <si>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</si>
  <si>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</si>
  <si>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</si>
  <si>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</si>
  <si>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</si>
  <si>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</si>
  <si>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</si>
  <si>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</si>
  <si>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</si>
  <si>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</si>
  <si>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</si>
  <si>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</si>
  <si>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</si>
  <si>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</si>
  <si>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</si>
  <si>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</si>
  <si>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</si>
  <si>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</si>
  <si>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</si>
  <si>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</si>
  <si>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</si>
  <si>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</si>
  <si>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</si>
  <si>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</si>
  <si>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</si>
  <si>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</si>
  <si>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</si>
  <si>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</si>
  <si>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</si>
  <si>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</si>
  <si>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</si>
  <si>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</si>
  <si>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</si>
  <si>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</si>
  <si>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</si>
  <si>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</si>
  <si>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</si>
  <si>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</si>
  <si>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</si>
  <si>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</si>
  <si>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</si>
  <si>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</si>
  <si>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</si>
  <si>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</si>
  <si>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</si>
  <si>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</si>
  <si>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</si>
  <si>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</si>
  <si>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</si>
  <si>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</si>
  <si>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</si>
  <si>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</si>
  <si>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</si>
  <si>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</si>
  <si>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</si>
  <si>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</si>
  <si>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</si>
  <si>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</si>
  <si>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</si>
  <si>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</si>
  <si>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</si>
  <si>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</si>
  <si>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</si>
  <si>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</si>
  <si>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</si>
  <si>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</si>
  <si>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</si>
  <si>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</si>
  <si>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</si>
  <si>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</si>
  <si>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</si>
  <si>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</si>
  <si>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</si>
  <si>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</si>
  <si>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</si>
  <si>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</si>
  <si>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</si>
  <si>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</si>
  <si>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</si>
  <si>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</si>
  <si>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</si>
  <si>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</si>
  <si>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</si>
  <si>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</si>
  <si>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</si>
  <si>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</si>
  <si>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</si>
  <si>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</si>
  <si>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</si>
  <si>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</si>
  <si>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</si>
  <si>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</si>
  <si>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</si>
  <si>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</si>
  <si>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</si>
  <si>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</si>
  <si>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</si>
  <si>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</si>
  <si>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</si>
  <si>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</si>
  <si>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</si>
  <si>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</si>
  <si>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</si>
  <si>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</si>
  <si>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</si>
  <si>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</si>
  <si>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</si>
  <si>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</si>
  <si>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</si>
  <si>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</si>
  <si>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</si>
  <si>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</si>
  <si>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</si>
  <si>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</si>
  <si>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</si>
  <si>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</si>
  <si>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</si>
  <si>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</si>
  <si>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</si>
  <si>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</si>
  <si>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</si>
  <si>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</si>
  <si>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</si>
  <si>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</si>
  <si>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</si>
  <si>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</si>
  <si>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</si>
  <si>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</si>
  <si>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</si>
  <si>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</si>
  <si>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</si>
  <si>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</si>
  <si>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</si>
  <si>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</si>
  <si>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</si>
  <si>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</si>
  <si>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</si>
  <si>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</si>
  <si>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</si>
  <si>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</si>
  <si>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</si>
  <si>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</si>
  <si>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</si>
  <si>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</si>
  <si>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</si>
  <si>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</si>
  <si>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</si>
  <si>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</si>
  <si>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</si>
  <si>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</si>
  <si>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</si>
  <si>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</si>
  <si>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</si>
  <si>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</si>
  <si>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</si>
  <si>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</si>
  <si>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</si>
  <si>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</si>
  <si>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</si>
  <si>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</si>
  <si>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</si>
  <si>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</si>
  <si>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</si>
  <si>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</si>
  <si>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</si>
  <si>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</si>
  <si>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</si>
  <si>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</si>
  <si>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</si>
  <si>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</si>
  <si>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</si>
  <si>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</si>
  <si>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</si>
  <si>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</si>
  <si>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</si>
  <si>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</si>
  <si>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</si>
  <si>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</si>
  <si>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</si>
  <si>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</si>
  <si>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</si>
  <si>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</si>
  <si>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</si>
  <si>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</si>
  <si>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</si>
  <si>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</si>
  <si>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</si>
  <si>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</si>
  <si>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</si>
  <si>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</si>
  <si>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</si>
  <si>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</si>
  <si>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</si>
  <si>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</si>
  <si>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</si>
  <si>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</si>
  <si>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</si>
  <si>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</si>
  <si>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</si>
  <si>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</si>
  <si>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</si>
  <si>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</si>
  <si>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</si>
  <si>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</si>
  <si>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</si>
  <si>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</si>
  <si>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</si>
  <si>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</si>
  <si>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</si>
  <si>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</si>
  <si>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</si>
  <si>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</si>
  <si>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</si>
  <si>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</si>
  <si>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</si>
  <si>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</si>
  <si>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</si>
  <si>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</si>
  <si>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</si>
  <si>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</si>
  <si>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</si>
  <si>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</si>
  <si>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</si>
  <si>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</si>
  <si>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</si>
  <si>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</si>
  <si>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</si>
  <si>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</si>
  <si>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</si>
  <si>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</si>
  <si>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</si>
  <si>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</si>
  <si>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</si>
  <si>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</si>
  <si>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</si>
  <si>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</si>
  <si>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</si>
  <si>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</si>
  <si>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</si>
  <si>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</si>
  <si>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</si>
  <si>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</si>
  <si>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</si>
  <si>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</si>
  <si>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</si>
  <si>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</si>
  <si>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</si>
  <si>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</si>
  <si>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</si>
  <si>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</si>
  <si>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</si>
  <si>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</si>
  <si>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</si>
  <si>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</si>
  <si>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</si>
  <si>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</si>
  <si>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</si>
  <si>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</si>
  <si>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</si>
  <si>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</si>
  <si>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</si>
  <si>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</si>
  <si>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</si>
  <si>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</si>
  <si>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</si>
  <si>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</si>
  <si>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</si>
  <si>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</si>
  <si>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</si>
  <si>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</si>
  <si>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</si>
  <si>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</si>
  <si>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</si>
  <si>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</si>
  <si>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</si>
  <si>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</si>
  <si>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</si>
  <si>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</si>
  <si>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</si>
  <si>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</si>
  <si>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</si>
  <si>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</si>
  <si>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</si>
  <si>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</si>
  <si>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</si>
  <si>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</si>
  <si>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</si>
  <si>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</si>
  <si>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</si>
  <si>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</si>
  <si>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</si>
  <si>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</si>
  <si>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</si>
  <si>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</si>
  <si>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</si>
  <si>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</si>
  <si>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</si>
  <si>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</si>
  <si>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</si>
  <si>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</si>
  <si>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</si>
  <si>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</si>
  <si>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</si>
  <si>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</si>
  <si>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</si>
  <si>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</si>
  <si>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</si>
  <si>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</si>
  <si>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</si>
  <si>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</si>
  <si>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</si>
  <si>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</si>
  <si>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</si>
  <si>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</si>
  <si>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</si>
  <si>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</si>
  <si>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</si>
  <si>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</si>
  <si>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</si>
  <si>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</si>
  <si>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</si>
  <si>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</si>
  <si>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</si>
  <si>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</si>
  <si>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</si>
  <si>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</si>
  <si>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</si>
  <si>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</si>
  <si>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</si>
  <si>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</si>
  <si>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</si>
  <si>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</si>
  <si>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</si>
  <si>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</si>
  <si>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</si>
  <si>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</si>
  <si>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</si>
  <si>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</si>
  <si>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</si>
  <si>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</si>
  <si>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</si>
  <si>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</si>
  <si>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</si>
  <si>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</si>
  <si>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</si>
  <si>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</si>
  <si>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</si>
  <si>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</si>
  <si>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</si>
  <si>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</si>
  <si>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</si>
  <si>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</si>
  <si>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</si>
  <si>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</si>
  <si>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</si>
  <si>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</si>
  <si>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</si>
  <si>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</si>
  <si>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</si>
  <si>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</si>
  <si>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</si>
  <si>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</si>
  <si>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</si>
  <si>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</si>
  <si>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</si>
  <si>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</si>
  <si>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</si>
  <si>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</si>
  <si>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</si>
  <si>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</si>
  <si>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</si>
  <si>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</si>
  <si>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</si>
  <si>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</si>
  <si>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</si>
  <si>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</si>
  <si>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</si>
  <si>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</si>
  <si>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</si>
  <si>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</si>
  <si>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</si>
  <si>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</si>
  <si>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</si>
  <si>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</si>
  <si>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</si>
  <si>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</si>
  <si>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</si>
  <si>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</si>
  <si>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</si>
  <si>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</si>
  <si>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</si>
  <si>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</si>
  <si>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</si>
  <si>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</si>
  <si>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</si>
  <si>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</si>
  <si>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</si>
  <si>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</si>
  <si>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</si>
  <si>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</si>
  <si>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</si>
  <si>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</si>
  <si>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</si>
  <si>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</si>
  <si>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</si>
  <si>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</si>
  <si>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</si>
  <si>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</si>
  <si>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</si>
  <si>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</si>
  <si>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</si>
  <si>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</si>
  <si>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</si>
  <si>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</si>
  <si>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</si>
  <si>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</si>
  <si>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</si>
  <si>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</si>
  <si>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</si>
  <si>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</si>
  <si>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</si>
  <si>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</si>
  <si>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</si>
  <si>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</si>
  <si>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</si>
  <si>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</si>
  <si>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</si>
  <si>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</si>
  <si>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</si>
  <si>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</si>
  <si>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</si>
  <si>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</si>
  <si>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</si>
  <si>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</si>
  <si>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</si>
  <si>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</si>
  <si>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</si>
  <si>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</si>
  <si>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</si>
  <si>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</si>
  <si>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</si>
  <si>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</si>
  <si>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</si>
  <si>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</si>
  <si>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</si>
  <si>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</si>
  <si>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</si>
  <si>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</si>
  <si>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</si>
  <si>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</si>
  <si>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</si>
  <si>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</si>
  <si>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</si>
  <si>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</si>
  <si>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</si>
  <si>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</si>
  <si>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</si>
  <si>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</si>
  <si>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</si>
  <si>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</si>
  <si>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</si>
  <si>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</si>
  <si>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</si>
  <si>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</si>
  <si>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</si>
  <si>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</si>
  <si>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</si>
  <si>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</si>
  <si>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</si>
  <si>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</si>
  <si>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</si>
  <si>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</si>
  <si>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</si>
  <si>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</si>
  <si>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</si>
  <si>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</si>
  <si>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</si>
  <si>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</si>
  <si>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</si>
  <si>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</si>
  <si>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</si>
  <si>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</si>
  <si>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</si>
  <si>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</si>
  <si>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</si>
  <si>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</si>
  <si>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</si>
  <si>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</si>
  <si>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</si>
  <si>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</si>
  <si>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</si>
  <si>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</si>
  <si>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</si>
  <si>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</si>
  <si>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</si>
  <si>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</si>
  <si>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</si>
  <si>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</si>
  <si>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</si>
  <si>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</si>
  <si>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</si>
  <si>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</si>
  <si>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</si>
  <si>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</si>
  <si>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</si>
  <si>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</si>
  <si>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</si>
  <si>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</si>
  <si>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</si>
  <si>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</si>
  <si>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</si>
  <si>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</si>
  <si>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</si>
  <si>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</si>
  <si>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</si>
  <si>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</si>
  <si>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</si>
  <si>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</si>
  <si>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</si>
  <si>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</si>
  <si>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</si>
  <si>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</si>
  <si>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</si>
  <si>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</si>
  <si>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</si>
  <si>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</si>
  <si>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</si>
  <si>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</si>
  <si>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</si>
  <si>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</si>
  <si>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</si>
  <si>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</si>
  <si>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</si>
  <si>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</si>
  <si>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</si>
  <si>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</si>
  <si>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</si>
  <si>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</si>
  <si>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</si>
  <si>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</si>
  <si>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</si>
  <si>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</si>
  <si>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</si>
  <si>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</si>
  <si>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</si>
  <si>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</si>
  <si>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</si>
  <si>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</si>
  <si>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</si>
  <si>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</si>
  <si>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</si>
  <si>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</si>
  <si>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</si>
  <si>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</si>
  <si>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</si>
  <si>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</si>
  <si>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</si>
  <si>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</si>
  <si>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</si>
  <si>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</si>
  <si>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</si>
  <si>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</si>
  <si>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</si>
  <si>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</si>
  <si>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</si>
  <si>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</si>
  <si>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</si>
  <si>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</si>
  <si>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</si>
  <si>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</si>
  <si>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</si>
  <si>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</si>
  <si>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</si>
  <si>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</si>
  <si>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</si>
  <si>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</si>
  <si>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</si>
  <si>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</si>
  <si>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</si>
  <si>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</si>
  <si>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</si>
  <si>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</si>
  <si>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</si>
  <si>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</si>
  <si>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</si>
  <si>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</si>
  <si>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</si>
  <si>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</si>
  <si>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</si>
  <si>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</si>
  <si>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</si>
  <si>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</si>
  <si>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</si>
  <si>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</si>
  <si>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</si>
  <si>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</si>
  <si>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</si>
  <si>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</si>
  <si>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</si>
  <si>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</si>
  <si>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</si>
  <si>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</si>
  <si>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</si>
  <si>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</si>
  <si>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</si>
  <si>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</si>
  <si>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</si>
  <si>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</si>
  <si>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</si>
  <si>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</si>
  <si>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</si>
  <si>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</si>
  <si>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</si>
  <si>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</si>
  <si>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</si>
  <si>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</si>
  <si>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</si>
  <si>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</si>
  <si>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</si>
  <si>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</si>
  <si>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</si>
  <si>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</si>
  <si>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</si>
  <si>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</si>
  <si>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</si>
  <si>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</si>
  <si>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</si>
  <si>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</si>
  <si>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</si>
  <si>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</si>
  <si>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</si>
  <si>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</si>
  <si>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</si>
  <si>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</si>
  <si>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</si>
  <si>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</si>
  <si>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</si>
  <si>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</si>
  <si>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</si>
  <si>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</si>
  <si>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</si>
  <si>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</si>
  <si>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</si>
  <si>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</si>
  <si>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</si>
  <si>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</si>
  <si>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</si>
  <si>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</si>
  <si>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</si>
  <si>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</si>
  <si>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</si>
  <si>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</si>
  <si>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</si>
  <si>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</si>
  <si>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</si>
  <si>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</si>
  <si>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</si>
  <si>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</si>
  <si>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</si>
  <si>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</si>
  <si>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</si>
  <si>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</si>
  <si>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</si>
  <si>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</si>
  <si>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</si>
  <si>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</si>
  <si>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</si>
  <si>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</si>
  <si>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</si>
  <si>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</si>
  <si>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</si>
  <si>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</si>
  <si>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</si>
  <si>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</si>
  <si>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</si>
  <si>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</si>
  <si>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</si>
  <si>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</si>
  <si>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</si>
  <si>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</si>
  <si>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</si>
  <si>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</si>
  <si>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</si>
  <si>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</si>
  <si>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</si>
  <si>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</si>
  <si>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</si>
  <si>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</si>
  <si>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</si>
  <si>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</si>
  <si>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</si>
  <si>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</si>
  <si>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</si>
  <si>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</si>
  <si>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</si>
  <si>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</si>
  <si>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</si>
  <si>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</si>
  <si>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</si>
  <si>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</si>
  <si>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</si>
  <si>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</si>
  <si>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</si>
  <si>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</si>
  <si>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</si>
  <si>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</si>
  <si>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</si>
  <si>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</si>
  <si>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</si>
  <si>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</si>
  <si>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</si>
  <si>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</si>
  <si>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</si>
  <si>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</si>
  <si>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</si>
  <si>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</si>
  <si>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</si>
  <si>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</si>
  <si>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</si>
  <si>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</si>
  <si>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</si>
  <si>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</si>
  <si>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</si>
  <si>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</si>
  <si>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</si>
  <si>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</si>
  <si>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</si>
  <si>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</si>
  <si>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</si>
  <si>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</si>
  <si>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</si>
  <si>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</si>
  <si>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</si>
  <si>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</si>
  <si>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</si>
  <si>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</si>
  <si>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</si>
  <si>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</si>
  <si>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</si>
  <si>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</si>
  <si>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</si>
  <si>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</si>
  <si>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</si>
  <si>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</si>
  <si>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</si>
  <si>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</si>
  <si>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</si>
  <si>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</si>
  <si>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</si>
  <si>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</si>
  <si>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</si>
  <si>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</si>
  <si>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</si>
  <si>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</si>
  <si>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</si>
  <si>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</si>
  <si>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</si>
  <si>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</si>
  <si>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</si>
  <si>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</si>
  <si>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</si>
  <si>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</si>
  <si>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</si>
  <si>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</si>
  <si>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</si>
  <si>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</si>
  <si>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</si>
  <si>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</si>
  <si>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</si>
  <si>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</si>
  <si>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</si>
  <si>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</si>
  <si>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</si>
  <si>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</si>
  <si>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</si>
  <si>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</si>
  <si>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</si>
  <si>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</si>
  <si>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</si>
  <si>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</si>
  <si>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</si>
  <si>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</si>
  <si>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</si>
  <si>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</si>
  <si>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</si>
  <si>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</si>
  <si>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</si>
  <si>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</si>
  <si>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</si>
  <si>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</si>
  <si>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</si>
  <si>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</si>
  <si>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</si>
  <si>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</si>
  <si>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</si>
  <si>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</si>
  <si>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</si>
  <si>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</si>
  <si>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</si>
  <si>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</si>
  <si>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</si>
  <si>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</si>
  <si>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</si>
  <si>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</si>
  <si>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</si>
  <si>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</si>
  <si>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</si>
  <si>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</si>
  <si>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</si>
  <si>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</si>
  <si>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</si>
  <si>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</si>
  <si>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</si>
  <si>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</si>
  <si>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</si>
  <si>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</si>
  <si>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</si>
  <si>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</si>
  <si>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</si>
  <si>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</si>
  <si>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</si>
  <si>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</si>
  <si>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</si>
  <si>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</si>
  <si>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</si>
  <si>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</si>
  <si>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</si>
  <si>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</si>
  <si>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</si>
  <si>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</si>
  <si>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</si>
  <si>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</si>
  <si>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</si>
  <si>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</si>
  <si>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</si>
  <si>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</si>
  <si>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</si>
  <si>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</si>
  <si>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</si>
  <si>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</si>
  <si>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</si>
  <si>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</si>
  <si>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</si>
  <si>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</si>
  <si>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</si>
  <si>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</si>
  <si>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</si>
  <si>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</si>
  <si>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</si>
  <si>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</si>
  <si>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</si>
  <si>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</si>
  <si>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</si>
  <si>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</si>
  <si>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</si>
  <si>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</si>
  <si>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</si>
  <si>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</si>
  <si>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</si>
  <si>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</si>
  <si>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</si>
  <si>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</si>
  <si>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</si>
  <si>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</si>
  <si>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</si>
  <si>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</si>
  <si>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</si>
  <si>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</si>
  <si>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</si>
  <si>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</si>
  <si>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</si>
  <si>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</si>
  <si>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</si>
  <si>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</si>
  <si>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</si>
  <si>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</si>
  <si>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</si>
  <si>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</si>
  <si>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</si>
  <si>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</si>
  <si>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</si>
  <si>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</si>
  <si>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</si>
  <si>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</si>
  <si>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</si>
  <si>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</si>
  <si>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</si>
  <si>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</si>
  <si>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</si>
  <si>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</si>
  <si>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</si>
  <si>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</si>
  <si>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</si>
  <si>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</si>
  <si>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</si>
  <si>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</si>
  <si>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</si>
  <si>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</si>
  <si>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</si>
  <si>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</si>
  <si>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</si>
  <si>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</si>
  <si>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</si>
  <si>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</si>
  <si>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</si>
  <si>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</si>
  <si>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</si>
  <si>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</si>
  <si>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</si>
  <si>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</si>
  <si>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</si>
  <si>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</si>
  <si>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</si>
  <si>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</si>
  <si>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</si>
  <si>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</si>
  <si>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</si>
  <si>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</si>
  <si>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</si>
  <si>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</si>
  <si>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</si>
  <si>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</si>
  <si>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</si>
  <si>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</si>
  <si>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</si>
  <si>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</si>
  <si>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</si>
  <si>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</si>
  <si>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</si>
  <si>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</si>
  <si>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</si>
  <si>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</si>
  <si>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</si>
  <si>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</si>
  <si>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</si>
  <si>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</si>
  <si>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</si>
  <si>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</si>
  <si>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</si>
  <si>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</si>
  <si>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</si>
  <si>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</si>
  <si>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</si>
  <si>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</si>
  <si>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</si>
  <si>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</si>
  <si>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</si>
  <si>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</si>
  <si>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</si>
  <si>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</si>
  <si>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</si>
  <si>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</si>
  <si>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</si>
  <si>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</si>
  <si>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</si>
  <si>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</si>
  <si>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</si>
  <si>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</si>
  <si>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</si>
  <si>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</si>
  <si>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</si>
  <si>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</si>
  <si>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</si>
  <si>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</si>
  <si>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</si>
  <si>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</si>
  <si>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</si>
  <si>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</si>
  <si>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</si>
  <si>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</si>
  <si>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</si>
  <si>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</si>
  <si>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</si>
  <si>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</si>
  <si>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</si>
  <si>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</si>
  <si>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</si>
  <si>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</si>
  <si>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</si>
  <si>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</si>
  <si>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</si>
  <si>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</si>
  <si>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</si>
  <si>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</si>
  <si>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</si>
  <si>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</si>
  <si>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</si>
  <si>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</si>
  <si>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</si>
  <si>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</si>
  <si>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</si>
  <si>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</si>
  <si>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</si>
  <si>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</si>
  <si>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</si>
  <si>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</si>
  <si>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</si>
  <si>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</si>
  <si>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</si>
  <si>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</si>
  <si>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</si>
  <si>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</si>
  <si>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</si>
  <si>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</si>
  <si>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</si>
  <si>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</si>
  <si>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</si>
  <si>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</si>
  <si>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</si>
  <si>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</si>
  <si>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</si>
  <si>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</si>
  <si>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</si>
  <si>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</si>
  <si>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</si>
  <si>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</si>
  <si>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</si>
  <si>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</si>
  <si>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</si>
  <si>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</si>
  <si>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</si>
  <si>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</si>
  <si>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</si>
  <si>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</si>
  <si>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</si>
  <si>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</si>
  <si>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</si>
  <si>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</si>
  <si>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</si>
  <si>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</si>
  <si>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</si>
  <si>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</si>
  <si>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</si>
  <si>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</si>
  <si>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</si>
  <si>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</si>
  <si>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</si>
  <si>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</si>
  <si>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</si>
  <si>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</si>
  <si>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</si>
  <si>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</si>
  <si>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</si>
  <si>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</si>
  <si>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</si>
  <si>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</si>
  <si>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</si>
  <si>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</si>
  <si>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</si>
  <si>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</si>
  <si>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</si>
  <si>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</si>
  <si>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</si>
  <si>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</si>
  <si>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</si>
  <si>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</si>
  <si>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</si>
  <si>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</si>
  <si>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</si>
  <si>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</si>
  <si>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</si>
  <si>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</si>
  <si>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</si>
  <si>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</si>
  <si>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</si>
  <si>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</si>
  <si>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</si>
  <si>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</si>
  <si>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</si>
  <si>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</si>
  <si>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</si>
  <si>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</si>
  <si>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</si>
  <si>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</si>
  <si>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</si>
  <si>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</si>
  <si>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</si>
  <si>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</si>
  <si>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</si>
  <si>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</si>
  <si>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</si>
  <si>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</si>
  <si>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</si>
  <si>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</si>
  <si>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</si>
  <si>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</si>
  <si>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</si>
  <si>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</si>
  <si>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</si>
  <si>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</si>
  <si>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</si>
  <si>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</si>
  <si>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</si>
  <si>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</si>
  <si>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</si>
  <si>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</si>
  <si>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</si>
  <si>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</si>
  <si>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</si>
  <si>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</si>
  <si>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</si>
  <si>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</si>
  <si>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</si>
  <si>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</si>
  <si>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</si>
  <si>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</si>
  <si>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</si>
  <si>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</si>
  <si>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</si>
  <si>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</si>
  <si>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</si>
  <si>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</si>
  <si>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</si>
  <si>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</si>
  <si>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</si>
  <si>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</si>
  <si>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</si>
  <si>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</si>
  <si>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</si>
  <si>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</si>
  <si>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</si>
  <si>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</si>
  <si>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</si>
  <si>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</si>
  <si>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</si>
  <si>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</si>
  <si>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</si>
  <si>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</si>
  <si>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</si>
  <si>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</si>
  <si>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</si>
  <si>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</si>
  <si>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</si>
  <si>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</si>
  <si>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</si>
  <si>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</si>
  <si>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</si>
  <si>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</si>
  <si>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</si>
  <si>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</si>
  <si>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</si>
  <si>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</si>
  <si>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</si>
  <si>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</si>
  <si>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</si>
  <si>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</si>
  <si>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</si>
  <si>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</si>
  <si>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</si>
  <si>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</si>
  <si>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</si>
  <si>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</si>
  <si>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</si>
  <si>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</si>
  <si>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</si>
  <si>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</si>
  <si>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</si>
  <si>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</si>
  <si>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</si>
  <si>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</si>
  <si>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</si>
  <si>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</si>
  <si>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</si>
  <si>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</si>
  <si>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</si>
  <si>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</si>
  <si>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</si>
  <si>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</si>
  <si>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</si>
  <si>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</si>
  <si>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</si>
  <si>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</si>
  <si>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</si>
  <si>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</si>
  <si>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</si>
  <si>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</si>
  <si>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</si>
  <si>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</si>
  <si>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</si>
  <si>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</si>
  <si>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</si>
  <si>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</si>
  <si>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</si>
  <si>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</si>
  <si>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</si>
  <si>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</si>
  <si>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</si>
  <si>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</si>
  <si>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</si>
  <si>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</si>
  <si>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</si>
  <si>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</si>
  <si>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</si>
  <si>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</si>
  <si>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</si>
  <si>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</si>
  <si>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</si>
  <si>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</si>
  <si>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</si>
  <si>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</si>
  <si>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</si>
  <si>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</si>
  <si>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</si>
  <si>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</si>
  <si>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</si>
  <si>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</si>
  <si>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</si>
  <si>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</si>
  <si>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</si>
  <si>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</si>
  <si>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</si>
  <si>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</si>
  <si>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</si>
  <si>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</si>
  <si>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</si>
  <si>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</si>
  <si>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</si>
  <si>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</si>
  <si>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</si>
  <si>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</si>
  <si>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</si>
  <si>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</si>
  <si>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</si>
  <si>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</si>
  <si>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</si>
  <si>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</si>
  <si>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</si>
  <si>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</si>
  <si>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</si>
  <si>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</si>
  <si>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</si>
  <si>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</si>
  <si>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</si>
  <si>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</si>
  <si>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</si>
  <si>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</si>
  <si>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</si>
  <si>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</si>
  <si>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</si>
  <si>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</si>
  <si>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</si>
  <si>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</si>
  <si>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</si>
  <si>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</si>
  <si>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</si>
  <si>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</si>
  <si>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</si>
  <si>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</si>
  <si>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</si>
  <si>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</si>
  <si>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</si>
  <si>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</si>
  <si>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</si>
  <si>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</si>
  <si>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</si>
  <si>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</si>
  <si>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</si>
  <si>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</si>
  <si>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</si>
  <si>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</si>
  <si>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</si>
  <si>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</si>
  <si>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</si>
  <si>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</si>
  <si>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</si>
  <si>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</si>
  <si>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</si>
  <si>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</si>
  <si>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</si>
  <si>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</si>
  <si>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</si>
  <si>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</si>
  <si>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</si>
  <si>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</si>
  <si>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</si>
  <si>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</si>
  <si>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</si>
  <si>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</si>
  <si>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</si>
  <si>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</si>
  <si>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</si>
  <si>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</si>
  <si>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</si>
  <si>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</si>
  <si>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</si>
  <si>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</si>
  <si>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</si>
  <si>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</si>
  <si>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</si>
  <si>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</si>
  <si>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</si>
  <si>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</si>
  <si>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</si>
  <si>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</si>
  <si>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</si>
  <si>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</si>
  <si>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</si>
  <si>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</si>
  <si>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</si>
  <si>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</si>
  <si>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</si>
  <si>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</si>
  <si>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</si>
  <si>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</si>
  <si>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</si>
  <si>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</si>
  <si>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</si>
  <si>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</si>
  <si>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</si>
  <si>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</si>
  <si>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</si>
  <si>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</si>
  <si>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</si>
  <si>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</si>
  <si>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</si>
  <si>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</si>
  <si>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</si>
  <si>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</si>
  <si>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</si>
  <si>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</si>
  <si>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</si>
  <si>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</si>
  <si>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</si>
  <si>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</si>
  <si>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</si>
  <si>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</si>
  <si>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</si>
  <si>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</si>
  <si>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</si>
  <si>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</si>
  <si>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</si>
  <si>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</si>
  <si>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</si>
  <si>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</si>
  <si>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</si>
  <si>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</si>
  <si>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</si>
  <si>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</si>
  <si>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</si>
  <si>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</si>
  <si>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</si>
  <si>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</si>
  <si>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</si>
  <si>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</si>
  <si>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</si>
  <si>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</si>
  <si>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</si>
  <si>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</si>
  <si>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</si>
  <si>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</si>
  <si>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</si>
  <si>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</si>
  <si>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</si>
  <si>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</si>
  <si>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</si>
  <si>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</si>
  <si>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</si>
  <si>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</si>
  <si>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</si>
  <si>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</si>
  <si>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</si>
  <si>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</si>
  <si>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</si>
  <si>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</si>
  <si>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</si>
  <si>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</si>
  <si>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</si>
  <si>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</si>
  <si>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</si>
  <si>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</si>
  <si>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</si>
  <si>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</si>
  <si>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</si>
  <si>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</si>
  <si>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</si>
  <si>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</si>
  <si>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</si>
  <si>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</si>
  <si>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</si>
  <si>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</si>
  <si>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</si>
  <si>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</si>
  <si>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</si>
  <si>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</si>
  <si>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</si>
  <si>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</si>
  <si>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</si>
  <si>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</si>
  <si>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</si>
  <si>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</si>
  <si>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</si>
  <si>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</si>
  <si>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</si>
  <si>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</si>
  <si>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</si>
  <si>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</si>
  <si>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</si>
  <si>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</si>
  <si>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</si>
  <si>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</si>
  <si>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</si>
  <si>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</si>
  <si>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</si>
  <si>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</si>
  <si>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</si>
  <si>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</si>
  <si>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</si>
  <si>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</si>
  <si>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</si>
  <si>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</si>
  <si>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</si>
  <si>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</si>
  <si>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</si>
  <si>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</si>
  <si>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</si>
  <si>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</si>
  <si>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</si>
  <si>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</si>
  <si>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</si>
  <si>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</si>
  <si>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</si>
  <si>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</si>
  <si>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</si>
  <si>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</si>
  <si>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</si>
  <si>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</si>
  <si>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</si>
  <si>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</si>
  <si>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</si>
  <si>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</si>
  <si>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</si>
  <si>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</si>
  <si>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</si>
  <si>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</si>
  <si>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</si>
  <si>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</si>
  <si>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</si>
  <si>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</si>
  <si>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</si>
  <si>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</si>
  <si>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</si>
  <si>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</si>
  <si>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</si>
  <si>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</si>
  <si>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</si>
  <si>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</si>
  <si>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</si>
  <si>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</si>
  <si>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</si>
  <si>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</si>
  <si>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</si>
  <si>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</si>
  <si>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</si>
  <si>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</si>
  <si>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</si>
  <si>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</si>
  <si>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</si>
  <si>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</si>
  <si>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</si>
  <si>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</si>
  <si>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</si>
  <si>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</si>
  <si>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</si>
  <si>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</si>
  <si>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</si>
  <si>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</si>
  <si>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</si>
  <si>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</si>
  <si>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</si>
  <si>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</si>
  <si>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</si>
  <si>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</si>
  <si>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</si>
  <si>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</si>
  <si>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</si>
  <si>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</si>
  <si>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</si>
  <si>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</si>
  <si>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</si>
  <si>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</si>
  <si>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</si>
  <si>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</si>
  <si>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</si>
  <si>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</si>
  <si>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</si>
  <si>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</si>
  <si>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</si>
  <si>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</si>
  <si>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</si>
  <si>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</si>
  <si>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</si>
  <si>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</si>
  <si>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</si>
  <si>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</si>
  <si>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</si>
  <si>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</si>
  <si>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</si>
  <si>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</si>
  <si>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</si>
  <si>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</si>
  <si>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</si>
  <si>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</si>
  <si>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</si>
  <si>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</si>
  <si>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</si>
  <si>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</si>
  <si>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</si>
  <si>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</si>
  <si>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</si>
  <si>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</si>
  <si>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</si>
  <si>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</si>
  <si>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</si>
  <si>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</si>
  <si>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</si>
  <si>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</si>
  <si>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</si>
  <si>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</si>
  <si>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</si>
  <si>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</si>
  <si>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</si>
  <si>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</si>
  <si>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</si>
  <si>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</si>
  <si>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</si>
  <si>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</si>
  <si>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</si>
  <si>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</si>
  <si>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</si>
  <si>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</si>
  <si>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</si>
  <si>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</si>
  <si>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</si>
  <si>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</si>
  <si>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</si>
  <si>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</si>
  <si>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</si>
  <si>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</si>
  <si>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</si>
  <si>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</si>
  <si>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</si>
  <si>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</si>
  <si>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</si>
  <si>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</si>
  <si>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</si>
  <si>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</si>
  <si>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</si>
  <si>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</si>
  <si>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</si>
  <si>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</si>
  <si>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</si>
  <si>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</si>
  <si>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</si>
  <si>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</si>
  <si>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</si>
  <si>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</si>
  <si>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</si>
  <si>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</si>
  <si>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</si>
  <si>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</si>
  <si>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</si>
  <si>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</si>
  <si>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</si>
  <si>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</si>
  <si>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</si>
  <si>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</si>
  <si>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</si>
  <si>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</si>
  <si>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</si>
  <si>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</si>
  <si>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</si>
  <si>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</si>
  <si>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</si>
  <si>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</si>
  <si>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</si>
  <si>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</si>
  <si>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</si>
  <si>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</si>
  <si>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</si>
  <si>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</si>
  <si>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</si>
  <si>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</si>
  <si>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</si>
  <si>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</si>
  <si>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</si>
  <si>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</si>
  <si>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</si>
  <si>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</si>
  <si>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</si>
  <si>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</si>
  <si>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</si>
  <si>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</si>
  <si>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</si>
  <si>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</si>
  <si>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</si>
  <si>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</si>
  <si>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</si>
  <si>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</si>
  <si>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</si>
  <si>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</si>
  <si>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</si>
  <si>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</si>
  <si>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</si>
  <si>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</si>
  <si>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</si>
  <si>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</si>
  <si>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</si>
  <si>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</si>
  <si>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</si>
  <si>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</si>
  <si>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</si>
  <si>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</si>
  <si>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</si>
  <si>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</si>
  <si>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</si>
  <si>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</si>
  <si>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</si>
  <si>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</si>
  <si>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</si>
  <si>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</si>
  <si>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</si>
  <si>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</si>
  <si>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</si>
  <si>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</si>
  <si>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</si>
  <si>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</si>
  <si>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</si>
  <si>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</si>
  <si>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</si>
  <si>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</si>
  <si>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</si>
  <si>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</si>
  <si>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</si>
  <si>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</si>
  <si>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</si>
  <si>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</si>
  <si>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</si>
  <si>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</si>
  <si>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</si>
  <si>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</si>
  <si>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</si>
  <si>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</si>
  <si>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</si>
  <si>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</si>
  <si>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</si>
  <si>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</si>
  <si>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</si>
  <si>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</si>
  <si>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</si>
  <si>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</si>
  <si>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</si>
  <si>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</si>
  <si>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</si>
  <si>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</si>
  <si>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</si>
  <si>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</si>
  <si>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</si>
  <si>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</si>
  <si>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</si>
  <si>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</si>
  <si>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</si>
  <si>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</si>
  <si>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</si>
  <si>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</si>
  <si>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</si>
  <si>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</si>
  <si>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</si>
  <si>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</si>
  <si>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</si>
  <si>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</si>
  <si>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</si>
  <si>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</si>
  <si>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</si>
  <si>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</si>
  <si>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</si>
  <si>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</si>
  <si>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</si>
  <si>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</si>
  <si>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</si>
  <si>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</si>
  <si>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</si>
  <si>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</si>
  <si>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</si>
  <si>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</si>
  <si>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</si>
  <si>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</si>
  <si>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</si>
  <si>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</si>
  <si>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</si>
  <si>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</si>
  <si>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</si>
  <si>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</si>
  <si>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</si>
  <si>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</si>
  <si>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</si>
  <si>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</si>
  <si>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</si>
  <si>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</si>
  <si>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</si>
  <si>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</si>
  <si>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</si>
  <si>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</si>
  <si>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</si>
  <si>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</si>
  <si>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</si>
  <si>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</si>
  <si>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</si>
  <si>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</si>
  <si>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</si>
  <si>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</si>
  <si>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</si>
  <si>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</si>
  <si>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</si>
  <si>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</si>
  <si>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</si>
  <si>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</si>
  <si>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</si>
  <si>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</si>
  <si>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</si>
  <si>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</si>
  <si>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</si>
  <si>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</si>
  <si>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</si>
  <si>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</si>
  <si>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</si>
  <si>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</si>
  <si>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</si>
  <si>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</si>
  <si>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</si>
  <si>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</si>
  <si>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</si>
  <si>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</si>
  <si>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</si>
  <si>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</si>
  <si>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</si>
  <si>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</si>
  <si>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</si>
  <si>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</si>
  <si>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</si>
  <si>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</si>
  <si>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</si>
  <si>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</si>
  <si>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</si>
  <si>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</si>
  <si>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</si>
  <si>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</si>
  <si>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</si>
  <si>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</si>
  <si>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</si>
  <si>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</si>
  <si>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</si>
  <si>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</si>
  <si>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</si>
  <si>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</si>
  <si>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</si>
  <si>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</si>
  <si>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</si>
  <si>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</si>
  <si>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</si>
  <si>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</si>
  <si>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</si>
  <si>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</si>
  <si>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</si>
  <si>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</si>
  <si>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</si>
  <si>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</si>
  <si>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</si>
  <si>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</si>
  <si>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</si>
  <si>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</si>
  <si>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</si>
  <si>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</si>
  <si>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</si>
  <si>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</si>
  <si>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</si>
  <si>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</si>
  <si>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</si>
  <si>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</si>
  <si>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</si>
  <si>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</si>
  <si>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</si>
  <si>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</si>
  <si>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</si>
  <si>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</si>
  <si>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</si>
  <si>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</si>
  <si>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</si>
  <si>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</si>
  <si>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</si>
  <si>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</si>
  <si>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</si>
  <si>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</si>
  <si>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</si>
  <si>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</si>
  <si>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</si>
  <si>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</si>
  <si>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</si>
  <si>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</si>
  <si>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</si>
  <si>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</si>
  <si>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</si>
  <si>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</si>
  <si>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</si>
  <si>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</si>
  <si>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</si>
  <si>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</si>
  <si>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</si>
  <si>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</si>
  <si>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</si>
  <si>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</si>
  <si>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</si>
  <si>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</si>
  <si>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</si>
  <si>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</si>
  <si>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</si>
  <si>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</si>
  <si>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</si>
  <si>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</si>
  <si>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</si>
  <si>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</si>
  <si>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</si>
  <si>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</si>
  <si>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</si>
  <si>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</si>
  <si>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</si>
  <si>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</si>
  <si>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</si>
  <si>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</si>
  <si>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</si>
  <si>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</si>
  <si>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</si>
  <si>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</si>
  <si>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</si>
  <si>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</si>
  <si>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</si>
  <si>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</si>
  <si>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</si>
  <si>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</si>
  <si>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</si>
  <si>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</si>
  <si>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</si>
  <si>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</si>
  <si>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</si>
  <si>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</si>
  <si>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</si>
  <si>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</si>
  <si>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</si>
  <si>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</si>
  <si>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</si>
  <si>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</si>
  <si>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</si>
  <si>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</si>
  <si>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</si>
  <si>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</si>
  <si>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</si>
  <si>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</si>
  <si>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</si>
  <si>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</si>
  <si>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</si>
  <si>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</si>
  <si>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</si>
  <si>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</si>
  <si>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</si>
  <si>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</si>
  <si>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</si>
  <si>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</si>
  <si>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</si>
  <si>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</si>
  <si>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</si>
  <si>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</si>
  <si>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</si>
  <si>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</si>
  <si>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</si>
  <si>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</si>
  <si>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</si>
  <si>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</si>
  <si>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</si>
  <si>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</si>
  <si>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</si>
  <si>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</si>
  <si>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</si>
  <si>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</si>
  <si>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</si>
  <si>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</si>
  <si>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</si>
  <si>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</si>
  <si>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</si>
  <si>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</si>
  <si>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</si>
  <si>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</si>
  <si>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</si>
  <si>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</si>
  <si>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</si>
  <si>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</si>
  <si>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</si>
  <si>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</si>
  <si>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</si>
  <si>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</si>
  <si>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</si>
  <si>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</si>
  <si>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</si>
  <si>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</si>
  <si>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</si>
  <si>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</si>
  <si>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</si>
  <si>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</si>
  <si>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</si>
  <si>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</si>
  <si>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</si>
  <si>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</si>
  <si>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</si>
  <si>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</si>
  <si>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</si>
  <si>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</si>
  <si>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</si>
  <si>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</si>
  <si>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</si>
  <si>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</si>
  <si>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</si>
  <si>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</si>
  <si>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</si>
  <si>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</si>
  <si>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</si>
  <si>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</si>
  <si>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</si>
  <si>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</si>
  <si>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</si>
  <si>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</si>
  <si>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</si>
  <si>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</si>
  <si>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</si>
  <si>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</si>
  <si>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</si>
  <si>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</si>
  <si>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</si>
  <si>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</si>
  <si>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</si>
  <si>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</si>
  <si>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</si>
  <si>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</si>
  <si>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</si>
  <si>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</si>
  <si>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</si>
  <si>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</si>
  <si>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</si>
  <si>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</si>
  <si>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</si>
  <si>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</si>
  <si>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</si>
  <si>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</si>
  <si>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</si>
  <si>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</si>
  <si>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</si>
  <si>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</si>
  <si>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</si>
  <si>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</si>
  <si>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</si>
  <si>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</si>
  <si>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</si>
  <si>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</si>
  <si>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</si>
  <si>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</si>
  <si>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</si>
  <si>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</si>
  <si>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</si>
  <si>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</si>
  <si>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</si>
  <si>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</si>
  <si>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</si>
  <si>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</si>
  <si>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</si>
  <si>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</si>
  <si>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</si>
  <si>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</si>
  <si>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</si>
  <si>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</si>
  <si>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</si>
  <si>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</si>
  <si>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</si>
  <si>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</si>
  <si>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</si>
  <si>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</si>
  <si>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</si>
  <si>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</si>
  <si>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</si>
  <si>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</si>
  <si>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</si>
  <si>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</si>
  <si>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</si>
  <si>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</si>
  <si>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</si>
  <si>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</si>
  <si>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</si>
  <si>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</si>
  <si>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</si>
  <si>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</si>
  <si>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</si>
  <si>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</si>
  <si>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</si>
  <si>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</si>
  <si>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</si>
  <si>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</si>
  <si>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</si>
  <si>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</si>
  <si>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</si>
  <si>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</si>
  <si>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</si>
  <si>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</si>
  <si>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</si>
  <si>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</si>
  <si>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</si>
  <si>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</si>
  <si>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</si>
  <si>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</si>
  <si>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</si>
  <si>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</si>
  <si>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</si>
  <si>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</si>
  <si>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</si>
  <si>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</si>
  <si>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</si>
  <si>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</si>
  <si>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</si>
  <si>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</si>
  <si>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</si>
  <si>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</si>
  <si>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</si>
  <si>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</si>
  <si>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</si>
  <si>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</si>
  <si>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</si>
  <si>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</si>
  <si>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</si>
  <si>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</si>
  <si>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</si>
  <si>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</si>
  <si>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</si>
  <si>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</si>
  <si>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</si>
  <si>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</si>
  <si>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</si>
  <si>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</si>
  <si>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</si>
  <si>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</si>
  <si>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</si>
  <si>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</si>
  <si>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</si>
  <si>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</si>
  <si>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</si>
  <si>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</si>
  <si>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</si>
  <si>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</si>
  <si>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</si>
  <si>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</si>
  <si>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</si>
  <si>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</si>
  <si>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</si>
  <si>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</si>
  <si>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</si>
  <si>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</si>
  <si>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</si>
  <si>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</si>
  <si>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</si>
  <si>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</si>
  <si>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</si>
  <si>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</si>
  <si>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</si>
  <si>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</si>
  <si>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</si>
  <si>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</si>
  <si>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</si>
  <si>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</si>
  <si>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</si>
  <si>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</si>
  <si>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</si>
  <si>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</si>
  <si>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</si>
  <si>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</si>
  <si>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</si>
  <si>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</si>
  <si>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</si>
  <si>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</si>
  <si>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</si>
  <si>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</si>
  <si>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</si>
  <si>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</si>
  <si>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</si>
  <si>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</si>
  <si>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</si>
  <si>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</si>
  <si>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</si>
  <si>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</si>
  <si>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</si>
  <si>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</si>
  <si>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</si>
  <si>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</si>
  <si>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</si>
  <si>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</si>
  <si>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</si>
  <si>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</si>
  <si>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</si>
  <si>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</si>
  <si>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</si>
  <si>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</si>
  <si>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</si>
  <si>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</si>
  <si>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</si>
  <si>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</si>
  <si>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</si>
  <si>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</si>
  <si>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</si>
  <si>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</si>
  <si>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</si>
  <si>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</si>
  <si>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</si>
  <si>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</si>
  <si>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</si>
  <si>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</si>
  <si>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</si>
  <si>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</si>
  <si>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</si>
  <si>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</si>
  <si>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</si>
  <si>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</si>
  <si>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</si>
  <si>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</si>
  <si>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</si>
  <si>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</si>
  <si>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</si>
  <si>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</si>
  <si>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</si>
  <si>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</si>
  <si>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</si>
  <si>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</si>
  <si>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</si>
  <si>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</si>
  <si>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</si>
  <si>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</si>
  <si>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</si>
  <si>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</si>
  <si>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</si>
  <si>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</si>
  <si>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</si>
  <si>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</si>
  <si>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</si>
  <si>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</si>
  <si>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</si>
  <si>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</si>
  <si>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</si>
  <si>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</si>
  <si>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</si>
  <si>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</si>
  <si>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</si>
  <si>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</si>
  <si>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</si>
  <si>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</si>
  <si>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</si>
  <si>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</si>
  <si>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</si>
  <si>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</si>
  <si>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</si>
  <si>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</si>
  <si>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</si>
  <si>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</si>
  <si>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</si>
  <si>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</si>
  <si>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</si>
  <si>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</si>
  <si>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</si>
  <si>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</si>
  <si>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</si>
  <si>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</si>
  <si>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</si>
  <si>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</si>
  <si>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</si>
  <si>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</si>
  <si>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</si>
  <si>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</si>
  <si>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</si>
  <si>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</si>
  <si>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</si>
  <si>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</si>
  <si>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</si>
  <si>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</si>
  <si>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</si>
  <si>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</si>
  <si>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</si>
  <si>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</si>
  <si>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</si>
  <si>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</si>
  <si>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</si>
  <si>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</si>
  <si>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</si>
  <si>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</si>
  <si>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</si>
  <si>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</si>
  <si>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</si>
  <si>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</si>
  <si>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</si>
  <si>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</si>
  <si>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</si>
  <si>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</si>
  <si>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</si>
  <si>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</si>
  <si>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</si>
  <si>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</si>
  <si>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</si>
  <si>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</si>
  <si>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</si>
  <si>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</si>
  <si>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</si>
  <si>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</si>
  <si>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</si>
  <si>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</si>
  <si>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</si>
  <si>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</si>
  <si>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</si>
  <si>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</si>
  <si>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</si>
  <si>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</si>
  <si>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</si>
  <si>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</si>
  <si>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</si>
  <si>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</si>
  <si>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</si>
  <si>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</si>
  <si>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</si>
  <si>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</si>
  <si>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</si>
  <si>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</si>
  <si>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</si>
  <si>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</si>
  <si>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</si>
  <si>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</si>
  <si>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</si>
  <si>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</si>
  <si>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</si>
  <si>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</si>
  <si>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</si>
  <si>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</si>
  <si>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</si>
  <si>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</si>
  <si>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</si>
  <si>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</si>
  <si>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</si>
  <si>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</si>
  <si>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</si>
  <si>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</si>
  <si>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</si>
  <si>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</si>
  <si>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</si>
  <si>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</si>
  <si>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</si>
  <si>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</si>
  <si>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</si>
  <si>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</si>
  <si>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</si>
  <si>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</si>
  <si>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</si>
  <si>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</si>
  <si>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</si>
  <si>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</si>
  <si>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</si>
  <si>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</si>
  <si>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</si>
  <si>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</si>
  <si>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</si>
  <si>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</si>
  <si>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</si>
  <si>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</si>
  <si>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</si>
  <si>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</si>
  <si>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</si>
  <si>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</si>
  <si>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</si>
  <si>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</si>
  <si>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</si>
  <si>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</si>
  <si>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</si>
  <si>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</si>
  <si>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</si>
  <si>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</si>
  <si>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</si>
  <si>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</si>
  <si>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</si>
  <si>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</si>
  <si>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</si>
  <si>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</si>
  <si>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</si>
  <si>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</si>
  <si>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</si>
  <si>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</si>
  <si>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</si>
  <si>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</si>
  <si>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</si>
  <si>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</si>
  <si>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</si>
  <si>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</si>
  <si>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</si>
  <si>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</si>
  <si>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</si>
  <si>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</si>
  <si>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</si>
  <si>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</si>
  <si>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</si>
  <si>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</si>
  <si>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</si>
  <si>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</si>
  <si>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</si>
  <si>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</si>
  <si>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</si>
  <si>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</si>
  <si>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</si>
  <si>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</si>
  <si>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</si>
  <si>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</si>
  <si>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</si>
  <si>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</si>
  <si>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</si>
  <si>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</si>
  <si>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</si>
  <si>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</si>
  <si>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</si>
  <si>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</si>
  <si>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</si>
  <si>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</si>
  <si>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</si>
  <si>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</si>
  <si>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</si>
  <si>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</si>
  <si>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</si>
  <si>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</si>
  <si>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</si>
  <si>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</si>
  <si>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</si>
  <si>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</si>
  <si>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</si>
  <si>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</si>
  <si>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</si>
  <si>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</si>
  <si>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</si>
  <si>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</si>
  <si>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</si>
  <si>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</si>
  <si>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</si>
  <si>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</si>
  <si>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</si>
  <si>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</si>
  <si>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</si>
  <si>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</si>
  <si>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</si>
  <si>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</si>
  <si>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</si>
  <si>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</si>
  <si>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</si>
  <si>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</si>
  <si>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</si>
  <si>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</si>
  <si>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</si>
  <si>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</si>
  <si>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</si>
  <si>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</si>
  <si>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</si>
  <si>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</si>
  <si>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</si>
  <si>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</si>
  <si>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</si>
  <si>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</si>
  <si>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</si>
  <si>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</si>
  <si>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</si>
  <si>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</si>
  <si>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</si>
  <si>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</si>
  <si>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</si>
  <si>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</si>
  <si>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</si>
  <si>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</si>
  <si>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</si>
  <si>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</si>
  <si>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</si>
  <si>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</si>
  <si>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</si>
  <si>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</si>
  <si>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</si>
  <si>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</si>
  <si>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</si>
  <si>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</si>
  <si>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</si>
  <si>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</si>
  <si>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</si>
  <si>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</si>
  <si>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</si>
  <si>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</si>
  <si>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</si>
  <si>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</si>
  <si>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</si>
  <si>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</si>
  <si>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</si>
  <si>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</si>
  <si>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</si>
  <si>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</si>
  <si>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</si>
  <si>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</si>
  <si>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</si>
  <si>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</si>
  <si>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</si>
  <si>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</si>
  <si>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</si>
  <si>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</si>
  <si>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</si>
  <si>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</si>
  <si>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</si>
  <si>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</si>
  <si>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</si>
  <si>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</si>
  <si>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</si>
  <si>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</si>
  <si>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</si>
  <si>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</si>
  <si>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</si>
  <si>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</si>
  <si>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</si>
  <si>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</si>
  <si>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</si>
  <si>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</si>
  <si>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</si>
  <si>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</si>
  <si>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</si>
  <si>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</si>
  <si>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</si>
  <si>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</si>
  <si>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</si>
  <si>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</si>
  <si>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</si>
  <si>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</si>
  <si>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</si>
  <si>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</si>
  <si>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</si>
  <si>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</si>
  <si>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</si>
  <si>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</si>
  <si>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</si>
  <si>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</si>
  <si>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</si>
  <si>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</si>
  <si>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</si>
  <si>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</si>
  <si>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</si>
  <si>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</si>
  <si>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</si>
  <si>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</si>
  <si>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</si>
  <si>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</si>
  <si>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</si>
  <si>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</si>
  <si>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</si>
  <si>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</si>
  <si>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</si>
  <si>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</si>
  <si>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</si>
  <si>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</si>
  <si>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</si>
  <si>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</si>
  <si>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</si>
  <si>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</si>
  <si>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</si>
  <si>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</si>
  <si>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</si>
  <si>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</si>
  <si>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</si>
  <si>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</si>
  <si>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</si>
  <si>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</si>
  <si>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</si>
  <si>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</si>
  <si>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</si>
  <si>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</si>
  <si>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</si>
  <si>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</si>
  <si>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</si>
  <si>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</si>
  <si>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</si>
  <si>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</si>
  <si>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</si>
  <si>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</si>
  <si>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</si>
  <si>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</si>
  <si>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</si>
  <si>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</si>
  <si>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</si>
  <si>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</si>
  <si>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</si>
  <si>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</si>
  <si>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</si>
  <si>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</si>
  <si>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</si>
  <si>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</si>
  <si>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</si>
  <si>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</si>
  <si>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</si>
  <si>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</si>
  <si>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</si>
  <si>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</si>
  <si>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</si>
  <si>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</si>
  <si>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</si>
  <si>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</si>
  <si>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</si>
  <si>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</si>
  <si>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</si>
  <si>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</si>
  <si>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</si>
  <si>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</si>
  <si>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</si>
  <si>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</si>
  <si>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</si>
  <si>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</si>
  <si>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</si>
  <si>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</si>
  <si>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</si>
  <si>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</si>
  <si>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</si>
  <si>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</si>
  <si>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</si>
  <si>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</si>
  <si>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</si>
  <si>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</si>
  <si>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</si>
  <si>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</si>
  <si>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</si>
  <si>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</si>
  <si>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</si>
  <si>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</si>
  <si>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</si>
  <si>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</si>
  <si>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</si>
  <si>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</si>
  <si>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</si>
  <si>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</si>
  <si>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</si>
  <si>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</si>
  <si>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</si>
  <si>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</si>
  <si>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</si>
  <si>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</si>
  <si>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</si>
  <si>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</si>
  <si>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</si>
  <si>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</si>
  <si>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</si>
  <si>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</si>
  <si>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</si>
  <si>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</si>
  <si>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</si>
  <si>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</si>
  <si>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</si>
  <si>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</si>
  <si>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</si>
  <si>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</si>
  <si>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</si>
  <si>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</si>
  <si>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</si>
  <si>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</si>
  <si>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</si>
  <si>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</si>
  <si>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</si>
  <si>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</si>
  <si>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</si>
  <si>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</si>
  <si>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</si>
  <si>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</si>
  <si>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</si>
  <si>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</si>
  <si>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</si>
  <si>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</si>
  <si>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</si>
  <si>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</si>
  <si>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</si>
  <si>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</si>
  <si>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</si>
  <si>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</si>
  <si>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</si>
  <si>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</si>
  <si>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</si>
  <si>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</si>
  <si>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</si>
  <si>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</si>
  <si>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</si>
  <si>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</si>
  <si>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</si>
  <si>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</si>
  <si>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</si>
  <si>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</si>
  <si>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</si>
  <si>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</si>
  <si>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</si>
  <si>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</si>
  <si>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</si>
  <si>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</si>
  <si>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</si>
  <si>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</si>
  <si>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</si>
  <si>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</si>
  <si>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</si>
  <si>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</si>
  <si>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</si>
  <si>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</si>
  <si>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</si>
  <si>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</si>
  <si>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</si>
  <si>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</si>
  <si>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</si>
  <si>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</si>
  <si>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</si>
  <si>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</si>
  <si>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</si>
  <si>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</si>
  <si>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</si>
  <si>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</si>
  <si>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</si>
  <si>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</si>
  <si>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</si>
  <si>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</si>
  <si>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</si>
  <si>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</si>
  <si>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</si>
  <si>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</si>
  <si>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</si>
  <si>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</si>
  <si>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</si>
  <si>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</si>
  <si>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</si>
  <si>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</si>
  <si>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</si>
  <si>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</si>
  <si>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</si>
  <si>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</si>
  <si>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</si>
  <si>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</si>
  <si>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</si>
  <si>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</si>
  <si>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</si>
  <si>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</si>
  <si>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</si>
  <si>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</si>
  <si>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</si>
  <si>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</si>
  <si>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</si>
  <si>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</si>
  <si>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</si>
  <si>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</si>
  <si>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</si>
  <si>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</si>
  <si>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</si>
  <si>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</si>
  <si>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</si>
  <si>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</si>
  <si>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</si>
  <si>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</si>
  <si>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</si>
  <si>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</si>
  <si>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</si>
  <si>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</si>
  <si>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</si>
  <si>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</si>
  <si>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</si>
  <si>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</si>
  <si>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</si>
  <si>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</si>
  <si>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</si>
  <si>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</si>
  <si>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</si>
  <si>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</si>
  <si>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</si>
  <si>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</si>
  <si>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</si>
  <si>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</si>
  <si>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</si>
  <si>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</si>
  <si>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</si>
  <si>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</si>
  <si>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</si>
  <si>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</si>
  <si>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</si>
  <si>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</si>
  <si>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</si>
  <si>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</si>
  <si>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</si>
  <si>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</si>
  <si>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</si>
  <si>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</si>
  <si>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</si>
  <si>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</si>
  <si>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</si>
  <si>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</si>
  <si>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</si>
  <si>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</si>
  <si>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</si>
  <si>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</si>
  <si>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</si>
  <si>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</si>
  <si>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</si>
  <si>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</si>
  <si>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</si>
  <si>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</si>
  <si>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</si>
  <si>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</si>
  <si>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</si>
  <si>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</si>
  <si>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</si>
  <si>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</si>
  <si>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</si>
  <si>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</si>
  <si>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</si>
  <si>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</si>
  <si>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</si>
  <si>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</si>
  <si>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</si>
  <si>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</si>
  <si>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</si>
  <si>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</si>
  <si>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</si>
  <si>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</si>
  <si>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</si>
  <si>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</si>
  <si>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</si>
  <si>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</si>
  <si>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</si>
  <si>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</si>
  <si>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</si>
  <si>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</si>
  <si>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</si>
  <si>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</si>
  <si>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</si>
  <si>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</si>
  <si>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</si>
  <si>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</si>
  <si>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</si>
  <si>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</si>
  <si>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</si>
  <si>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</si>
  <si>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</si>
  <si>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</si>
  <si>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</si>
  <si>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</si>
  <si>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</si>
  <si>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</si>
  <si>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</si>
  <si>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</si>
  <si>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</si>
  <si>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</si>
  <si>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</si>
  <si>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</si>
  <si>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</si>
  <si>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</si>
  <si>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</si>
  <si>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</si>
  <si>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</si>
  <si>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</si>
  <si>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</si>
  <si>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</si>
  <si>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</si>
  <si>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</si>
  <si>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</si>
  <si>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</si>
  <si>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</si>
  <si>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</si>
  <si>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</si>
  <si>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</si>
  <si>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</si>
  <si>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</si>
  <si>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</si>
  <si>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</si>
  <si>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</si>
  <si>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</si>
  <si>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</si>
  <si>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</si>
  <si>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</si>
  <si>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</si>
  <si>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</si>
  <si>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</si>
  <si>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</si>
  <si>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</si>
  <si>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</si>
  <si>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</si>
  <si>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</si>
  <si>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</si>
  <si>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</si>
  <si>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</si>
  <si>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</si>
  <si>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</si>
  <si>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</si>
  <si>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</si>
  <si>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</si>
  <si>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</si>
  <si>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</si>
  <si>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</si>
  <si>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</si>
  <si>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</si>
  <si>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</si>
  <si>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</si>
  <si>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</si>
  <si>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</si>
  <si>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</si>
  <si>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</si>
  <si>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</si>
  <si>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</si>
  <si>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</si>
  <si>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</si>
  <si>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</si>
  <si>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</si>
  <si>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</si>
  <si>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</si>
  <si>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</si>
  <si>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</si>
  <si>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</si>
  <si>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</si>
  <si>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</si>
  <si>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</si>
  <si>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</si>
  <si>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</si>
  <si>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</si>
  <si>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</si>
  <si>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</si>
  <si>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</si>
  <si>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</si>
  <si>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</si>
  <si>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</si>
  <si>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</si>
  <si>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</si>
  <si>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</si>
  <si>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</si>
  <si>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</si>
  <si>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</si>
  <si>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</si>
  <si>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</si>
  <si>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</si>
  <si>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</si>
  <si>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</si>
  <si>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</si>
  <si>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</si>
  <si>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</si>
  <si>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</si>
  <si>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</si>
  <si>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</si>
  <si>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</si>
  <si>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</si>
  <si>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</si>
  <si>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</si>
  <si>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</si>
  <si>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</si>
  <si>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</si>
  <si>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</si>
  <si>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</si>
  <si>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</si>
  <si>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</si>
  <si>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</si>
  <si>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</si>
  <si>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</si>
  <si>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</si>
  <si>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</si>
  <si>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</si>
  <si>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</si>
  <si>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</si>
  <si>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</si>
  <si>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</si>
  <si>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</si>
  <si>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</si>
  <si>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</si>
  <si>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</si>
  <si>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</si>
  <si>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</si>
  <si>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</si>
  <si>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</si>
  <si>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</si>
  <si>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</si>
  <si>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</si>
  <si>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</si>
  <si>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</si>
  <si>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</si>
  <si>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</si>
  <si>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</si>
  <si>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</si>
  <si>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</si>
  <si>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</si>
  <si>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</si>
  <si>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</si>
  <si>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</si>
  <si>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</si>
  <si>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</si>
  <si>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</si>
  <si>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</si>
  <si>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</si>
  <si>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</si>
  <si>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</si>
  <si>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</si>
  <si>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</si>
  <si>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</si>
  <si>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</si>
  <si>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</si>
  <si>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</si>
  <si>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</si>
  <si>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</si>
  <si>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</si>
  <si>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</si>
  <si>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</si>
  <si>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</si>
  <si>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</si>
  <si>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</si>
  <si>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</si>
  <si>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</si>
  <si>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</si>
  <si>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</si>
  <si>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</si>
  <si>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</si>
  <si>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</si>
  <si>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</si>
  <si>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</si>
  <si>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</si>
  <si>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</si>
  <si>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</si>
  <si>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</si>
  <si>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</si>
  <si>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</si>
  <si>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</si>
  <si>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</si>
  <si>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</si>
  <si>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</si>
  <si>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</si>
  <si>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</si>
  <si>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</si>
  <si>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</si>
  <si>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</si>
  <si>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</si>
  <si>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</si>
  <si>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</si>
  <si>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</si>
  <si>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</si>
  <si>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</si>
  <si>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</si>
  <si>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</si>
  <si>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</si>
  <si>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</si>
  <si>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</si>
  <si>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</si>
  <si>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</si>
  <si>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</si>
  <si>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</si>
  <si>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</si>
  <si>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</si>
  <si>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</si>
  <si>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</si>
  <si>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</si>
  <si>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</si>
  <si>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</si>
  <si>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</si>
  <si>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</si>
  <si>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</si>
  <si>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</si>
  <si>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</si>
  <si>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</si>
  <si>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</si>
  <si>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</si>
  <si>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</si>
  <si>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</si>
  <si>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</si>
  <si>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</si>
  <si>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</si>
  <si>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</si>
  <si>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</si>
  <si>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</si>
  <si>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</si>
  <si>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</si>
  <si>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</si>
  <si>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</si>
  <si>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</si>
  <si>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</si>
  <si>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</si>
  <si>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</si>
  <si>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</si>
  <si>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</si>
  <si>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</si>
  <si>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</si>
  <si>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</si>
  <si>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</si>
  <si>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</si>
  <si>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</si>
  <si>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</si>
  <si>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</si>
  <si>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</si>
  <si>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</si>
  <si>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</si>
  <si>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</si>
  <si>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</si>
  <si>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</si>
  <si>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</si>
  <si>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</si>
  <si>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</si>
  <si>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</si>
  <si>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</si>
  <si>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</si>
  <si>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</si>
  <si>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</si>
  <si>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</si>
  <si>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</si>
  <si>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</si>
  <si>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</si>
  <si>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</si>
  <si>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</si>
  <si>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</si>
  <si>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</si>
  <si>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</si>
  <si>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</si>
  <si>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</si>
  <si>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</si>
  <si>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</si>
  <si>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</si>
  <si>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</si>
  <si>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</si>
  <si>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</si>
  <si>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</si>
  <si>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</si>
  <si>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</si>
  <si>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</si>
  <si>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</si>
  <si>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</si>
  <si>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</si>
  <si>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</si>
  <si>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</si>
  <si>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</si>
  <si>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</si>
  <si>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</si>
  <si>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</si>
  <si>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</si>
  <si>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</si>
  <si>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</si>
  <si>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</si>
  <si>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</si>
  <si>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</si>
  <si>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</si>
  <si>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</si>
  <si>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</si>
  <si>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</si>
  <si>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</si>
  <si>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</si>
  <si>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</si>
  <si>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</si>
  <si>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</si>
  <si>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</si>
  <si>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</si>
  <si>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</si>
  <si>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</si>
  <si>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</si>
  <si>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</si>
  <si>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</si>
  <si>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</si>
  <si>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</si>
  <si>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</si>
  <si>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</si>
  <si>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</si>
  <si>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</si>
  <si>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</si>
  <si>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</si>
  <si>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</si>
  <si>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</si>
  <si>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</si>
  <si>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</si>
  <si>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</si>
  <si>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</si>
  <si>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</si>
  <si>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</si>
  <si>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</si>
  <si>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</si>
  <si>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</si>
  <si>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</si>
  <si>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</si>
  <si>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</si>
  <si>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</si>
  <si>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</si>
  <si>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</si>
  <si>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</si>
  <si>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</si>
  <si>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</si>
  <si>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</si>
  <si>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</si>
  <si>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</si>
  <si>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</si>
  <si>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</si>
  <si>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</si>
  <si>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</si>
  <si>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</si>
  <si>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</si>
  <si>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</si>
  <si>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</si>
  <si>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</si>
  <si>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</si>
  <si>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</si>
  <si>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</si>
  <si>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</si>
  <si>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</si>
  <si>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</si>
  <si>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</si>
  <si>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</si>
  <si>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</si>
  <si>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</si>
  <si>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</si>
  <si>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</si>
  <si>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</si>
  <si>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</si>
  <si>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</si>
  <si>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</si>
  <si>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</si>
  <si>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</si>
  <si>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</si>
  <si>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</si>
  <si>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</si>
  <si>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</si>
  <si>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</si>
  <si>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</si>
  <si>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</si>
  <si>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</si>
  <si>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</si>
  <si>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</si>
  <si>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</si>
  <si>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</si>
  <si>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</si>
  <si>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</si>
  <si>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</si>
  <si>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</si>
  <si>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</si>
  <si>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</si>
  <si>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</si>
  <si>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</si>
  <si>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</si>
  <si>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</si>
  <si>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</si>
  <si>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</si>
  <si>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</si>
  <si>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</si>
  <si>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</si>
  <si>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</si>
  <si>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</si>
  <si>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</si>
  <si>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</si>
  <si>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</si>
  <si>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</si>
  <si>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</si>
  <si>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</si>
  <si>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</si>
  <si>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</si>
  <si>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</si>
  <si>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</si>
  <si>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</si>
  <si>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</si>
  <si>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</si>
  <si>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</si>
  <si>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</si>
  <si>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</si>
  <si>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</si>
  <si>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</si>
  <si>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</si>
  <si>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</si>
  <si>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</si>
  <si>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</si>
  <si>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</si>
  <si>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</si>
  <si>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</si>
  <si>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</si>
  <si>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</si>
  <si>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</si>
  <si>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</si>
  <si>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</si>
  <si>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</si>
  <si>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</si>
  <si>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</si>
  <si>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</si>
  <si>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</si>
  <si>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</si>
  <si>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</si>
  <si>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</si>
  <si>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</si>
  <si>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</si>
  <si>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</si>
  <si>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</si>
  <si>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</si>
  <si>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</si>
  <si>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</si>
  <si>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</si>
  <si>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</si>
  <si>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</si>
  <si>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</si>
  <si>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</si>
  <si>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</si>
  <si>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</si>
  <si>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</si>
  <si>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</si>
  <si>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</si>
  <si>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</si>
  <si>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</si>
  <si>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</si>
  <si>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</si>
  <si>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</si>
  <si>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</si>
  <si>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</si>
  <si>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</si>
  <si>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</si>
  <si>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</si>
  <si>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</si>
  <si>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</si>
  <si>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</si>
  <si>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</si>
  <si>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</si>
  <si>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</si>
  <si>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</si>
  <si>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</si>
  <si>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</si>
  <si>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</si>
  <si>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</si>
  <si>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</si>
  <si>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</si>
  <si>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</si>
  <si>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</si>
  <si>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</si>
  <si>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</si>
  <si>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</si>
  <si>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</si>
  <si>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</si>
  <si>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</si>
  <si>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</si>
  <si>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</si>
  <si>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</si>
  <si>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</si>
  <si>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</si>
  <si>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</si>
  <si>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</si>
  <si>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</si>
  <si>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</si>
  <si>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</si>
  <si>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</si>
  <si>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</si>
  <si>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</si>
  <si>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</si>
  <si>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</si>
  <si>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</si>
  <si>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</si>
  <si>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</si>
  <si>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</si>
  <si>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</si>
  <si>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</si>
  <si>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</si>
  <si>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</si>
  <si>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</si>
  <si>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</si>
  <si>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</si>
  <si>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</si>
  <si>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</si>
  <si>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</si>
  <si>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</si>
  <si>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</si>
  <si>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</si>
  <si>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</si>
  <si>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</si>
  <si>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</si>
  <si>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</si>
  <si>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</si>
  <si>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</si>
  <si>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</si>
  <si>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</si>
  <si>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</si>
  <si>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</si>
  <si>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</si>
  <si>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</si>
  <si>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</si>
  <si>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</si>
  <si>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</si>
  <si>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</si>
  <si>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</si>
  <si>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</si>
  <si>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</si>
  <si>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</si>
  <si>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</si>
  <si>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</si>
  <si>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</si>
  <si>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</si>
  <si>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</si>
  <si>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</si>
  <si>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</si>
  <si>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</si>
  <si>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</si>
  <si>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</si>
  <si>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</si>
  <si>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</si>
  <si>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</si>
  <si>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</si>
  <si>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</si>
  <si>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</si>
  <si>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</si>
  <si>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</si>
  <si>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</si>
  <si>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</si>
  <si>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</si>
  <si>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</si>
  <si>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</si>
  <si>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</si>
  <si>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</si>
  <si>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</si>
  <si>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</si>
  <si>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</si>
  <si>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</si>
  <si>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</si>
  <si>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</si>
  <si>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</si>
  <si>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</si>
  <si>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</si>
  <si>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</si>
  <si>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</si>
  <si>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</si>
  <si>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</si>
  <si>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</si>
  <si>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</si>
  <si>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</si>
  <si>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</si>
  <si>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</si>
  <si>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</si>
  <si>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</si>
  <si>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</si>
  <si>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</si>
  <si>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</si>
  <si>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</si>
  <si>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</si>
  <si>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</si>
  <si>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</si>
  <si>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</si>
  <si>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</si>
  <si>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</si>
  <si>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</si>
  <si>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</si>
  <si>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</si>
  <si>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</si>
  <si>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</si>
  <si>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</si>
  <si>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</si>
  <si>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</si>
  <si>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</si>
  <si>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</si>
  <si>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</si>
  <si>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</si>
  <si>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</si>
  <si>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</si>
  <si>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</si>
  <si>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</si>
  <si>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</si>
  <si>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</si>
  <si>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</si>
  <si>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</si>
  <si>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</si>
  <si>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</si>
  <si>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</si>
  <si>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</si>
  <si>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</si>
  <si>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</si>
  <si>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</si>
  <si>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</si>
  <si>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</si>
  <si>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</si>
  <si>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</si>
  <si>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</si>
  <si>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</si>
  <si>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</si>
  <si>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</si>
  <si>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</si>
  <si>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</si>
  <si>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</si>
  <si>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</si>
  <si>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</si>
  <si>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</si>
  <si>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</si>
  <si>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</si>
  <si>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</si>
  <si>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</si>
  <si>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</si>
  <si>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</si>
  <si>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</si>
  <si>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</si>
  <si>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</si>
  <si>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</si>
  <si>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</si>
  <si>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</si>
  <si>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</si>
  <si>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</si>
  <si>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</si>
  <si>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</si>
  <si>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</si>
  <si>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</si>
  <si>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</si>
  <si>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</si>
  <si>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</si>
  <si>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</si>
  <si>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</si>
  <si>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</si>
  <si>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</si>
  <si>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</si>
  <si>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</si>
  <si>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</si>
  <si>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</si>
  <si>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</si>
  <si>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</si>
  <si>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</si>
  <si>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</si>
  <si>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</si>
  <si>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</si>
  <si>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</si>
  <si>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</si>
  <si>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</si>
  <si>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</si>
  <si>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</si>
  <si>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</si>
  <si>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</si>
  <si>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</si>
  <si>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</si>
  <si>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</si>
  <si>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</si>
  <si>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</si>
  <si>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</si>
  <si>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</si>
  <si>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</si>
  <si>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</si>
  <si>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</si>
  <si>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</si>
  <si>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</si>
  <si>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</si>
  <si>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</si>
  <si>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</si>
  <si>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</si>
  <si>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</si>
  <si>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</si>
  <si>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</si>
  <si>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</si>
  <si>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</si>
  <si>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</si>
  <si>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</si>
  <si>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</si>
  <si>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</si>
  <si>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</si>
  <si>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</si>
  <si>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</si>
  <si>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</si>
  <si>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</si>
  <si>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</si>
  <si>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</si>
  <si>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</si>
  <si>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</si>
  <si>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</si>
  <si>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</si>
  <si>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</si>
  <si>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</si>
  <si>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</si>
  <si>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</si>
  <si>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</si>
  <si>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</si>
  <si>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</si>
  <si>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</si>
  <si>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</si>
  <si>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</si>
  <si>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</si>
  <si>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</si>
  <si>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</si>
  <si>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</si>
  <si>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</si>
  <si>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</si>
  <si>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</si>
  <si>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</si>
  <si>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</si>
  <si>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</si>
  <si>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</si>
  <si>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</si>
  <si>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</si>
  <si>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</si>
  <si>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</si>
  <si>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</si>
  <si>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</si>
  <si>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</si>
  <si>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</si>
  <si>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</si>
  <si>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</si>
  <si>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</si>
  <si>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</si>
  <si>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</si>
  <si>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</si>
  <si>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</si>
  <si>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</si>
  <si>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</si>
  <si>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</si>
  <si>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</si>
  <si>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</si>
  <si>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</si>
  <si>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</si>
  <si>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</si>
  <si>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</si>
  <si>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</si>
  <si>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</si>
  <si>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</si>
  <si>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</si>
  <si>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</si>
  <si>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</si>
  <si>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</si>
  <si>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</si>
  <si>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</si>
  <si>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</si>
  <si>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</si>
  <si>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</si>
  <si>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</si>
  <si>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</si>
  <si>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</si>
  <si>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</si>
  <si>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</si>
  <si>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</si>
  <si>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</si>
  <si>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</si>
  <si>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</si>
  <si>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</si>
  <si>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</si>
  <si>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</si>
  <si>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</si>
  <si>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</si>
  <si>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</si>
  <si>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</si>
  <si>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</si>
  <si>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</si>
  <si>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</si>
  <si>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</si>
  <si>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</si>
  <si>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</si>
  <si>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</si>
  <si>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</si>
  <si>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</si>
  <si>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</si>
  <si>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</si>
  <si>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</si>
  <si>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</si>
  <si>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</si>
  <si>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</si>
  <si>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</si>
  <si>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</si>
  <si>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</si>
  <si>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</si>
  <si>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</si>
  <si>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</si>
  <si>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</si>
  <si>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</si>
  <si>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</si>
  <si>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</si>
  <si>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</si>
  <si>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</si>
  <si>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</si>
  <si>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</si>
  <si>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</si>
  <si>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</si>
  <si>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</si>
  <si>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</si>
  <si>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</si>
  <si>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</si>
  <si>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</si>
  <si>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</si>
  <si>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</si>
  <si>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</si>
  <si>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</si>
  <si>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</si>
  <si>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</si>
  <si>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</si>
  <si>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</si>
  <si>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</si>
  <si>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</si>
  <si>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</si>
  <si>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</si>
  <si>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</si>
  <si>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</si>
  <si>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</si>
  <si>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</si>
  <si>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</si>
  <si>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</si>
  <si>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</si>
  <si>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</si>
  <si>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</si>
  <si>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</si>
  <si>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</si>
  <si>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</si>
  <si>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</si>
  <si>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</si>
  <si>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</si>
  <si>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</si>
  <si>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</si>
  <si>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</si>
  <si>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</si>
  <si>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</si>
  <si>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</si>
  <si>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</si>
  <si>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</si>
  <si>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</si>
  <si>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</si>
  <si>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</si>
  <si>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</si>
  <si>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</si>
  <si>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</si>
  <si>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</si>
  <si>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</si>
  <si>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</si>
  <si>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</si>
  <si>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</si>
  <si>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</si>
  <si>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</si>
  <si>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</si>
  <si>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</si>
  <si>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</si>
  <si>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</si>
  <si>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</si>
  <si>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</si>
  <si>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</si>
  <si>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</si>
  <si>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</si>
  <si>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</si>
  <si>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</si>
  <si>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</si>
  <si>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</si>
  <si>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</si>
  <si>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</si>
  <si>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</si>
  <si>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</si>
  <si>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</si>
  <si>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</si>
  <si>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</si>
  <si>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</si>
  <si>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</si>
  <si>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</si>
  <si>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</si>
  <si>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</si>
  <si>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</si>
  <si>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</si>
  <si>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</si>
  <si>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</si>
  <si>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</si>
  <si>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</si>
  <si>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</si>
  <si>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</si>
  <si>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</si>
  <si>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</si>
  <si>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</si>
  <si>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</si>
  <si>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</si>
  <si>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</si>
  <si>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</si>
  <si>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</si>
  <si>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</si>
  <si>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</si>
  <si>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</si>
  <si>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</si>
  <si>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</si>
  <si>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</si>
  <si>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</si>
  <si>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</si>
  <si>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</si>
  <si>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</si>
  <si>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</si>
  <si>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</si>
  <si>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</si>
  <si>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</si>
  <si>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</si>
  <si>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</si>
  <si>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</si>
  <si>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</si>
  <si>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</si>
  <si>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</si>
  <si>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</si>
  <si>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</si>
  <si>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</si>
  <si>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</si>
  <si>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</si>
  <si>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</si>
  <si>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</si>
  <si>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</si>
  <si>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</si>
  <si>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</si>
  <si>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</si>
  <si>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</si>
  <si>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</si>
  <si>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</si>
  <si>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</si>
  <si>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</si>
  <si>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</si>
  <si>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</si>
  <si>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</si>
  <si>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</si>
  <si>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</si>
  <si>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</si>
  <si>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</si>
  <si>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</si>
  <si>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</si>
  <si>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</si>
  <si>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</si>
  <si>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</si>
  <si>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</si>
  <si>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</si>
  <si>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</si>
  <si>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</si>
  <si>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</si>
  <si>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</si>
  <si>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</si>
  <si>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</si>
  <si>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</si>
  <si>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</si>
  <si>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</si>
  <si>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</si>
  <si>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</si>
  <si>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</si>
  <si>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</si>
  <si>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</si>
  <si>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</si>
  <si>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</si>
  <si>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</si>
  <si>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</si>
  <si>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</si>
  <si>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</si>
  <si>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</si>
  <si>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</si>
  <si>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</si>
  <si>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</si>
  <si>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</si>
  <si>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</si>
  <si>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</si>
  <si>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</si>
  <si>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</si>
  <si>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</si>
  <si>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</si>
  <si>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</si>
  <si>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</si>
  <si>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</si>
  <si>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</si>
  <si>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</si>
  <si>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</si>
  <si>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</si>
  <si>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</si>
  <si>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</si>
  <si>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</si>
  <si>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</si>
  <si>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</si>
  <si>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</si>
  <si>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</si>
  <si>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</si>
  <si>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</si>
  <si>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</si>
  <si>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</si>
  <si>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</si>
  <si>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</si>
  <si>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</si>
  <si>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</si>
  <si>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</si>
  <si>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</si>
  <si>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</si>
  <si>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</si>
  <si>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</si>
  <si>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</si>
  <si>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</si>
  <si>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</si>
  <si>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</si>
  <si>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</si>
  <si>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</si>
  <si>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</si>
  <si>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</si>
  <si>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</si>
  <si>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</si>
  <si>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</si>
  <si>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</si>
  <si>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</si>
  <si>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</si>
  <si>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</si>
  <si>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</si>
  <si>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</si>
  <si>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</si>
  <si>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</si>
  <si>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</si>
  <si>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</si>
  <si>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</si>
  <si>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</si>
  <si>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</si>
  <si>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</si>
  <si>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</si>
  <si>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</si>
  <si>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</si>
  <si>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</si>
  <si>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</si>
  <si>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</si>
  <si>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</si>
  <si>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</si>
  <si>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</si>
  <si>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</si>
  <si>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</si>
  <si>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</si>
  <si>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</si>
  <si>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</si>
  <si>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</si>
  <si>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</si>
  <si>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</si>
  <si>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</si>
  <si>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</si>
  <si>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</si>
  <si>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</si>
  <si>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</si>
  <si>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</si>
  <si>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</si>
  <si>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</si>
  <si>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</si>
  <si>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</si>
  <si>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</si>
  <si>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</si>
  <si>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</si>
  <si>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</si>
  <si>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</si>
  <si>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</si>
  <si>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</si>
  <si>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</si>
  <si>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</si>
  <si>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</si>
  <si>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</si>
  <si>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</si>
  <si>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</si>
  <si>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</si>
  <si>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</si>
  <si>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</si>
  <si>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</si>
  <si>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</si>
  <si>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</si>
  <si>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</si>
  <si>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</si>
  <si>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</si>
  <si>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</si>
  <si>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</si>
  <si>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</si>
  <si>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</si>
  <si>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</si>
  <si>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</si>
  <si>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</si>
  <si>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</si>
  <si>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</si>
  <si>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</si>
  <si>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</si>
  <si>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</si>
  <si>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</si>
  <si>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</si>
  <si>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</si>
  <si>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</si>
  <si>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</si>
  <si>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</si>
  <si>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</si>
  <si>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</si>
  <si>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</si>
  <si>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</si>
  <si>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</si>
  <si>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</si>
  <si>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</si>
  <si>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</si>
  <si>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</si>
  <si>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</si>
  <si>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</si>
  <si>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</si>
  <si>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</si>
  <si>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</si>
  <si>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</si>
  <si>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</si>
  <si>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</si>
  <si>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</si>
  <si>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</si>
  <si>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</si>
  <si>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</si>
  <si>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</si>
  <si>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</si>
  <si>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</si>
  <si>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</si>
  <si>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</si>
  <si>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</si>
  <si>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</si>
  <si>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</si>
  <si>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</si>
  <si>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</si>
  <si>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</si>
  <si>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</si>
  <si>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</si>
  <si>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</si>
  <si>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</si>
  <si>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</si>
  <si>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</si>
  <si>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</si>
  <si>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</si>
  <si>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</si>
  <si>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</si>
  <si>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</si>
  <si>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</si>
  <si>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</si>
  <si>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</si>
  <si>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</si>
  <si>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</si>
  <si>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</si>
  <si>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</si>
  <si>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</si>
  <si>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</si>
  <si>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</si>
  <si>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</si>
  <si>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</si>
  <si>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</si>
  <si>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</si>
  <si>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</si>
  <si>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</si>
  <si>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</si>
  <si>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</si>
  <si>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</si>
  <si>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</si>
  <si>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</si>
  <si>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</si>
  <si>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</si>
  <si>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</si>
  <si>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</si>
  <si>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</si>
  <si>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</si>
  <si>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</si>
  <si>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</si>
  <si>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</si>
  <si>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</si>
  <si>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</si>
  <si>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</si>
  <si>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</si>
  <si>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</si>
  <si>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</si>
  <si>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</si>
  <si>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</si>
  <si>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</si>
  <si>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</si>
  <si>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</si>
  <si>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</si>
  <si>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</si>
  <si>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</si>
  <si>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</si>
  <si>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</si>
  <si>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</si>
  <si>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</si>
  <si>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</si>
  <si>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</si>
  <si>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</si>
  <si>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</si>
  <si>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</si>
  <si>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</si>
  <si>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</si>
  <si>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</si>
  <si>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</si>
  <si>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</si>
  <si>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</si>
  <si>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</si>
  <si>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</si>
  <si>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</si>
  <si>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</si>
  <si>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</si>
  <si>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</si>
  <si>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</si>
  <si>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</si>
  <si>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</si>
  <si>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</si>
  <si>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</si>
  <si>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</si>
  <si>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</si>
  <si>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</si>
  <si>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</si>
  <si>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</si>
  <si>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</si>
  <si>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</si>
  <si>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</si>
  <si>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</si>
  <si>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</si>
  <si>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</si>
  <si>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</si>
  <si>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</si>
  <si>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</si>
  <si>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</si>
  <si>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</si>
  <si>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</si>
  <si>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</si>
  <si>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</si>
  <si>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</si>
  <si>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</si>
  <si>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</si>
  <si>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</si>
  <si>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</si>
  <si>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</si>
  <si>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</si>
  <si>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</si>
  <si>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</si>
  <si>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</si>
  <si>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</si>
  <si>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</si>
  <si>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</si>
  <si>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</si>
  <si>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</si>
  <si>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</si>
  <si>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</si>
  <si>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</si>
  <si>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</si>
  <si>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</si>
  <si>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</si>
  <si>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</si>
  <si>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</si>
  <si>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</si>
  <si>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</si>
  <si>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</si>
  <si>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</si>
  <si>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</si>
  <si>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</si>
  <si>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</si>
  <si>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</si>
  <si>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</si>
  <si>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</si>
  <si>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</si>
  <si>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</si>
  <si>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</si>
  <si>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</si>
  <si>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</si>
  <si>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</si>
  <si>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</si>
  <si>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</si>
  <si>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</si>
  <si>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</si>
  <si>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</si>
  <si>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</si>
  <si>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</si>
  <si>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</si>
  <si>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</si>
  <si>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</si>
  <si>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</si>
  <si>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</si>
  <si>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</si>
  <si>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</si>
  <si>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</si>
  <si>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</si>
  <si>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</si>
  <si>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</si>
  <si>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</si>
  <si>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</si>
  <si>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</si>
  <si>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</si>
  <si>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</si>
  <si>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</si>
  <si>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</si>
  <si>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</si>
  <si>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</si>
  <si>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</si>
  <si>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</si>
  <si>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</si>
  <si>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</si>
  <si>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</si>
  <si>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</si>
  <si>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</si>
  <si>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</si>
  <si>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</si>
  <si>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</si>
  <si>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</si>
  <si>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</si>
  <si>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</si>
  <si>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</si>
  <si>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</si>
  <si>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</si>
  <si>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</si>
  <si>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</si>
  <si>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</si>
  <si>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</si>
  <si>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</si>
  <si>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</si>
  <si>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</si>
  <si>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</si>
  <si>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</si>
  <si>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</si>
  <si>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</si>
  <si>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</si>
  <si>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</si>
  <si>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</si>
  <si>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</si>
  <si>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</si>
  <si>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</si>
  <si>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</si>
  <si>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</si>
  <si>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</si>
  <si>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</si>
  <si>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</si>
  <si>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</si>
  <si>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</si>
  <si>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</si>
  <si>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</si>
  <si>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</si>
  <si>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</si>
  <si>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</si>
  <si>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</si>
  <si>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</si>
  <si>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</si>
  <si>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</si>
  <si>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</si>
  <si>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</si>
  <si>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</si>
  <si>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</si>
  <si>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</si>
  <si>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</si>
  <si>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</si>
  <si>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</si>
  <si>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</si>
  <si>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</si>
  <si>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</si>
  <si>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</si>
  <si>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</si>
  <si>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</si>
  <si>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</si>
  <si>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</si>
  <si>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</si>
  <si>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</si>
  <si>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</si>
  <si>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</si>
  <si>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</si>
  <si>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</si>
  <si>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</si>
  <si>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</si>
  <si>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</si>
  <si>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</si>
  <si>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</si>
  <si>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</si>
  <si>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</si>
  <si>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</si>
  <si>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</si>
  <si>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</si>
  <si>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</si>
  <si>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</si>
  <si>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</si>
  <si>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</si>
  <si>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</si>
  <si>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</si>
  <si>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</si>
  <si>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</si>
  <si>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</si>
  <si>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</si>
  <si>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</si>
  <si>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</si>
  <si>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</si>
  <si>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</si>
  <si>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</si>
  <si>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</si>
  <si>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</si>
  <si>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</si>
  <si>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</si>
  <si>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</si>
  <si>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</si>
  <si>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</si>
  <si>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</si>
  <si>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</si>
  <si>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</si>
  <si>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</si>
  <si>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</si>
  <si>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</si>
  <si>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</si>
  <si>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</si>
  <si>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</si>
  <si>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</si>
  <si>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</si>
  <si>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</si>
  <si>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</si>
  <si>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</si>
  <si>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</si>
  <si>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</si>
  <si>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</si>
  <si>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</si>
  <si>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</si>
  <si>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</si>
  <si>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</si>
  <si>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</si>
  <si>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</si>
  <si>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</si>
  <si>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</si>
  <si>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</si>
  <si>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</si>
  <si>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</si>
  <si>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</si>
  <si>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</si>
  <si>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</si>
  <si>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</si>
  <si>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</si>
  <si>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</si>
  <si>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</si>
  <si>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</si>
  <si>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</si>
  <si>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</si>
  <si>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</si>
  <si>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</si>
  <si>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</si>
  <si>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</si>
  <si>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</si>
  <si>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</si>
  <si>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</si>
  <si>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</si>
  <si>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</si>
  <si>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</si>
  <si>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</si>
  <si>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</si>
  <si>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</si>
  <si>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</si>
  <si>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</si>
  <si>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</si>
  <si>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</si>
  <si>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</si>
  <si>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</si>
  <si>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</si>
  <si>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</si>
  <si>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</si>
  <si>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</si>
  <si>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</si>
  <si>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</si>
  <si>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</si>
  <si>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</si>
  <si>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</si>
  <si>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</si>
  <si>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</si>
  <si>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</si>
  <si>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</si>
  <si>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</si>
  <si>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</si>
  <si>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</si>
  <si>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</si>
  <si>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</si>
  <si>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</si>
  <si>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</si>
  <si>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</si>
  <si>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</si>
  <si>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</si>
  <si>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</si>
  <si>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</si>
  <si>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</si>
  <si>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</si>
  <si>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</si>
  <si>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</si>
  <si>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</si>
  <si>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</si>
  <si>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</si>
  <si>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</si>
  <si>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</si>
  <si>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</si>
  <si>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</si>
  <si>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</si>
  <si>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</si>
  <si>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</si>
  <si>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</si>
  <si>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</si>
  <si>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</si>
  <si>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</si>
  <si>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</si>
  <si>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</si>
  <si>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</si>
  <si>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</si>
  <si>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</si>
  <si>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</si>
  <si>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</si>
  <si>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</si>
  <si>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</si>
  <si>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</si>
  <si>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</si>
  <si>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</si>
  <si>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</si>
  <si>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</si>
  <si>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</si>
  <si>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</si>
  <si>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</si>
  <si>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</si>
  <si>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</si>
  <si>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</si>
  <si>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</si>
  <si>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</si>
  <si>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</si>
  <si>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</si>
  <si>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</si>
  <si>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</si>
  <si>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</si>
  <si>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</si>
  <si>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</si>
  <si>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</si>
  <si>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</si>
  <si>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</si>
  <si>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</si>
  <si>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</si>
  <si>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</si>
  <si>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</si>
  <si>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</si>
  <si>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</si>
  <si>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</si>
  <si>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</si>
  <si>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</si>
  <si>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</si>
  <si>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</si>
  <si>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</si>
  <si>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</si>
  <si>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</si>
  <si>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</si>
  <si>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</si>
  <si>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</si>
  <si>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</si>
  <si>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</si>
  <si>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</si>
  <si>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</si>
  <si>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</si>
  <si>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</si>
  <si>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</si>
  <si>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</si>
  <si>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</si>
  <si>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</si>
  <si>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</si>
  <si>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</si>
  <si>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</si>
  <si>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</si>
  <si>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</si>
  <si>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</si>
  <si>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</si>
  <si>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</si>
  <si>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</si>
  <si>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</si>
  <si>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</si>
  <si>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</si>
  <si>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</si>
  <si>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</si>
  <si>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</si>
  <si>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</si>
  <si>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</si>
  <si>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</si>
  <si>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</si>
  <si>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</si>
  <si>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</si>
  <si>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</si>
  <si>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</si>
  <si>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</si>
  <si>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</si>
  <si>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</si>
  <si>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</si>
  <si>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</si>
  <si>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</si>
  <si>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</si>
  <si>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</si>
  <si>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</si>
  <si>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</si>
  <si>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</si>
  <si>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</si>
  <si>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</si>
  <si>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</si>
  <si>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</si>
  <si>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</si>
  <si>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</si>
  <si>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</si>
  <si>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</si>
  <si>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</si>
  <si>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</si>
  <si>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</si>
  <si>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</si>
  <si>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</si>
  <si>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</si>
  <si>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</si>
  <si>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</si>
  <si>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</si>
  <si>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</si>
  <si>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</si>
  <si>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</si>
  <si>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</si>
  <si>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</si>
  <si>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</si>
  <si>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</si>
  <si>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</si>
  <si>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</si>
  <si>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</si>
  <si>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</si>
  <si>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</si>
  <si>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</si>
  <si>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</si>
  <si>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</si>
  <si>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</si>
  <si>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</si>
  <si>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</si>
  <si>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</si>
  <si>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</si>
  <si>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</si>
  <si>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</si>
  <si>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</si>
  <si>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</si>
  <si>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</si>
  <si>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</si>
  <si>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</si>
  <si>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</si>
  <si>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</si>
  <si>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</si>
  <si>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</si>
  <si>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</si>
  <si>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</si>
  <si>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</si>
  <si>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</si>
  <si>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</si>
  <si>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</si>
  <si>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</si>
  <si>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</si>
  <si>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</si>
  <si>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</si>
  <si>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</si>
  <si>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</si>
  <si>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</si>
  <si>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</si>
  <si>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</si>
  <si>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</si>
  <si>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</si>
  <si>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</si>
  <si>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</si>
  <si>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</si>
  <si>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</si>
  <si>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</si>
  <si>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</si>
  <si>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</si>
  <si>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</si>
  <si>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</si>
  <si>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</si>
  <si>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</si>
  <si>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</si>
  <si>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</si>
  <si>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</si>
  <si>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</si>
  <si>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</si>
  <si>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</si>
  <si>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</si>
  <si>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</si>
  <si>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</si>
  <si>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</si>
  <si>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</si>
  <si>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</si>
  <si>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</si>
  <si>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</si>
  <si>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</si>
  <si>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</si>
  <si>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</si>
  <si>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</si>
  <si>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</si>
  <si>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</si>
  <si>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</si>
  <si>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</si>
  <si>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</si>
  <si>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</si>
  <si>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</si>
  <si>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</si>
  <si>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</si>
  <si>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</si>
  <si>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</si>
  <si>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</si>
  <si>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</si>
  <si>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</si>
  <si>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</si>
  <si>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</si>
  <si>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</si>
  <si>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</si>
  <si>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</si>
  <si>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</si>
  <si>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</si>
  <si>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</si>
  <si>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</si>
  <si>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</si>
  <si>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</si>
  <si>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</si>
  <si>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</si>
  <si>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</si>
  <si>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</si>
  <si>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</si>
  <si>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</si>
  <si>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</si>
  <si>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</si>
  <si>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</si>
  <si>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</si>
  <si>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</si>
  <si>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</si>
  <si>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</si>
  <si>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</si>
  <si>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</si>
  <si>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</si>
  <si>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</si>
  <si>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</si>
  <si>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</si>
  <si>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</si>
  <si>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</si>
  <si>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</si>
  <si>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</si>
  <si>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</si>
  <si>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</si>
  <si>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</si>
  <si>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</si>
  <si>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</si>
  <si>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</si>
  <si>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</si>
  <si>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</si>
  <si>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</si>
  <si>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</si>
  <si>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</si>
  <si>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</si>
  <si>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</si>
  <si>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</si>
  <si>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</si>
  <si>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</si>
  <si>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</si>
  <si>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</si>
  <si>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</si>
  <si>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</si>
  <si>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</si>
  <si>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</si>
  <si>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</si>
  <si>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</si>
  <si>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</si>
  <si>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</si>
  <si>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</si>
  <si>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</si>
  <si>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</si>
  <si>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</si>
  <si>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</si>
  <si>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</si>
  <si>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</si>
  <si>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</si>
  <si>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</si>
  <si>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</si>
  <si>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</si>
  <si>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</si>
  <si>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</si>
  <si>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</si>
  <si>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</si>
  <si>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</si>
  <si>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</si>
  <si>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</si>
  <si>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</si>
  <si>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</si>
  <si>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</si>
  <si>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</si>
  <si>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</si>
  <si>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</si>
  <si>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</si>
  <si>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</si>
  <si>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</si>
  <si>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</si>
  <si>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</si>
  <si>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</si>
  <si>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</si>
  <si>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</si>
  <si>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</si>
  <si>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</si>
  <si>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</si>
  <si>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</si>
  <si>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</si>
  <si>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</si>
  <si>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</si>
  <si>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</si>
  <si>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</si>
  <si>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</si>
  <si>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</si>
  <si>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</si>
  <si>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</si>
  <si>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</si>
  <si>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</si>
  <si>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</si>
  <si>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</si>
  <si>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</si>
  <si>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</si>
  <si>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</si>
  <si>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</si>
  <si>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</si>
  <si>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</si>
  <si>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</si>
  <si>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</si>
  <si>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</si>
  <si>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</si>
  <si>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</si>
  <si>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</si>
  <si>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</si>
  <si>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</si>
  <si>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</si>
  <si>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</si>
  <si>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</si>
  <si>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</si>
  <si>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</si>
  <si>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</si>
  <si>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</si>
  <si>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</si>
  <si>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</si>
  <si>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</si>
  <si>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</si>
  <si>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</si>
  <si>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</si>
  <si>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</si>
  <si>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</si>
  <si>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</si>
  <si>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</si>
  <si>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</si>
  <si>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</si>
  <si>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</si>
  <si>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</si>
  <si>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</si>
  <si>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</si>
  <si>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</si>
  <si>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</si>
  <si>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</si>
  <si>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</si>
  <si>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</si>
  <si>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</si>
  <si>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</si>
  <si>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</si>
  <si>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</si>
  <si>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</si>
  <si>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</si>
  <si>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</si>
  <si>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</si>
  <si>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</si>
  <si>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</si>
  <si>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</si>
  <si>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</si>
  <si>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</si>
  <si>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</si>
  <si>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</si>
  <si>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</si>
  <si>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</si>
  <si>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</si>
  <si>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</si>
  <si>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</si>
  <si>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</si>
  <si>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</si>
  <si>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</si>
  <si>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</si>
  <si>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</si>
  <si>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</si>
  <si>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</si>
  <si>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</si>
  <si>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</si>
  <si>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</si>
  <si>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</si>
  <si>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</si>
  <si>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</si>
  <si>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</si>
  <si>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</si>
  <si>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</si>
  <si>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</si>
  <si>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</si>
  <si>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</si>
  <si>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</si>
  <si>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</si>
  <si>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</si>
  <si>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</si>
  <si>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</si>
  <si>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</si>
  <si>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</si>
  <si>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</si>
  <si>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</si>
  <si>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</si>
  <si>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</si>
  <si>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</si>
  <si>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</si>
  <si>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</si>
  <si>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</si>
  <si>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</si>
  <si>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</si>
  <si>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</si>
  <si>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</si>
  <si>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</si>
  <si>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</si>
  <si>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</si>
  <si>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</si>
  <si>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</si>
  <si>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</si>
  <si>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</si>
  <si>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</si>
  <si>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</si>
  <si>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</si>
  <si>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</si>
  <si>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</si>
  <si>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</si>
  <si>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</si>
  <si>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</si>
  <si>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</si>
  <si>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</si>
  <si>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</si>
  <si>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</si>
  <si>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</si>
  <si>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</si>
  <si>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</si>
  <si>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</si>
  <si>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</si>
  <si>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</si>
  <si>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</si>
  <si>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</si>
  <si>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</si>
  <si>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</si>
  <si>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</si>
  <si>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</si>
  <si>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</si>
  <si>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</si>
  <si>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</si>
  <si>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</si>
  <si>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</si>
  <si>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</si>
  <si>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</si>
  <si>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</si>
  <si>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</si>
  <si>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</si>
  <si>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</si>
  <si>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</si>
  <si>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</si>
  <si>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</si>
  <si>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</si>
  <si>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</si>
  <si>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</si>
  <si>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</si>
  <si>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</si>
  <si>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</si>
  <si>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</si>
  <si>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</si>
  <si>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</si>
  <si>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</si>
  <si>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</si>
  <si>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</si>
  <si>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</si>
  <si>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</si>
  <si>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</si>
  <si>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</si>
  <si>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</si>
  <si>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</si>
  <si>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</si>
  <si>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</si>
  <si>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</si>
  <si>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</si>
  <si>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</si>
  <si>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</si>
  <si>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</si>
  <si>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</si>
  <si>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</si>
  <si>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</si>
  <si>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</si>
  <si>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</si>
  <si>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</si>
  <si>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</si>
  <si>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</si>
  <si>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</si>
  <si>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</si>
  <si>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</si>
  <si>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</si>
  <si>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</si>
  <si>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</si>
  <si>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</si>
  <si>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</si>
  <si>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</si>
  <si>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</si>
  <si>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</si>
  <si>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</si>
  <si>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</si>
  <si>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</si>
  <si>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</si>
  <si>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</si>
  <si>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</si>
  <si>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</si>
  <si>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</si>
  <si>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</si>
  <si>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</si>
  <si>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</si>
  <si>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</si>
  <si>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</si>
  <si>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</si>
  <si>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</si>
  <si>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</si>
  <si>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</si>
  <si>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</si>
  <si>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</si>
  <si>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</si>
  <si>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</si>
  <si>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</si>
  <si>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</si>
  <si>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</si>
  <si>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</si>
  <si>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</si>
  <si>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</si>
  <si>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</si>
  <si>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</si>
  <si>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</si>
  <si>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</si>
  <si>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</si>
  <si>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</si>
  <si>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</si>
  <si>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</si>
  <si>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</si>
  <si>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</si>
  <si>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</si>
  <si>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</si>
  <si>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</si>
  <si>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</si>
  <si>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</si>
  <si>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</si>
  <si>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</si>
  <si>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</si>
  <si>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</si>
  <si>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</si>
  <si>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</si>
  <si>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</si>
  <si>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</si>
  <si>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</si>
  <si>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</si>
  <si>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</si>
  <si>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</si>
  <si>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</si>
  <si>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</si>
  <si>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</si>
  <si>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</si>
  <si>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</si>
  <si>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</si>
  <si>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</si>
  <si>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</si>
  <si>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</si>
  <si>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</si>
  <si>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</si>
  <si>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</si>
  <si>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</si>
  <si>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</si>
  <si>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</si>
  <si>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</si>
  <si>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</si>
  <si>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</si>
  <si>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</si>
  <si>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</si>
  <si>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</si>
  <si>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</si>
  <si>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</si>
  <si>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</si>
  <si>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</si>
  <si>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</si>
  <si>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</si>
  <si>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</si>
  <si>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</si>
  <si>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</si>
  <si>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</si>
  <si>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</si>
  <si>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</si>
  <si>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</si>
  <si>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</si>
  <si>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</si>
  <si>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</si>
  <si>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</si>
  <si>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</si>
  <si>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</si>
  <si>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</si>
  <si>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</si>
  <si>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</si>
  <si>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</si>
  <si>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</si>
  <si>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</si>
  <si>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</si>
  <si>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</si>
  <si>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</si>
  <si>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</si>
  <si>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</si>
  <si>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</si>
  <si>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</si>
  <si>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</si>
  <si>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</si>
  <si>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</si>
  <si>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</si>
  <si>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</si>
  <si>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</si>
  <si>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</si>
  <si>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</si>
  <si>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</si>
  <si>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</si>
  <si>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</si>
  <si>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</si>
  <si>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</si>
  <si>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</si>
  <si>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</si>
  <si>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</si>
  <si>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</si>
  <si>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</si>
  <si>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</si>
  <si>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</si>
  <si>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</si>
  <si>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</si>
  <si>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</si>
  <si>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</si>
  <si>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</si>
  <si>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</si>
  <si>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</si>
  <si>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</si>
  <si>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</si>
  <si>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</si>
  <si>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</si>
  <si>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</si>
  <si>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</si>
  <si>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</si>
  <si>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</si>
  <si>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</si>
  <si>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</si>
  <si>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</si>
  <si>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</si>
  <si>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</si>
  <si>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</si>
  <si>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</si>
  <si>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</si>
  <si>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</si>
  <si>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</si>
  <si>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</si>
  <si>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</si>
  <si>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</si>
  <si>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</si>
  <si>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</si>
  <si>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</si>
  <si>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</si>
  <si>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</si>
  <si>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</si>
  <si>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</si>
  <si>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</si>
  <si>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</si>
  <si>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</si>
  <si>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</si>
  <si>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</si>
  <si>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</si>
  <si>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</si>
  <si>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</si>
  <si>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</si>
  <si>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</si>
  <si>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</si>
  <si>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</si>
  <si>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</si>
  <si>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</si>
  <si>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</si>
  <si>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</si>
  <si>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</si>
  <si>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</si>
  <si>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</si>
  <si>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</si>
  <si>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</si>
  <si>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</si>
  <si>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</si>
  <si>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</si>
  <si>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</si>
  <si>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</si>
  <si>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</si>
  <si>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</si>
  <si>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</si>
  <si>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</si>
  <si>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</si>
  <si>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</si>
  <si>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</si>
  <si>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</si>
  <si>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</si>
  <si>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</si>
  <si>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</si>
  <si>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</si>
  <si>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</si>
  <si>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</si>
  <si>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</si>
  <si>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</si>
  <si>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</si>
  <si>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</si>
  <si>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</si>
  <si>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</si>
  <si>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</si>
  <si>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</si>
  <si>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</si>
  <si>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</si>
  <si>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</si>
  <si>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</si>
  <si>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</si>
  <si>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</si>
  <si>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</si>
  <si>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</si>
  <si>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</si>
  <si>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</si>
  <si>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</si>
  <si>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</si>
  <si>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</si>
  <si>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</si>
  <si>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</si>
  <si>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</si>
  <si>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</si>
  <si>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</si>
  <si>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</si>
  <si>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</si>
  <si>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</si>
  <si>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</si>
  <si>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</si>
  <si>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</si>
  <si>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</si>
  <si>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</si>
  <si>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</si>
  <si>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</si>
  <si>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</si>
  <si>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</si>
  <si>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</si>
  <si>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</si>
  <si>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</si>
  <si>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</si>
  <si>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</si>
  <si>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</si>
  <si>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</si>
  <si>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</si>
  <si>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</si>
  <si>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</si>
  <si>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</si>
  <si>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</si>
  <si>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</si>
  <si>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</si>
  <si>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</si>
  <si>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</si>
  <si>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</si>
  <si>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</si>
  <si>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</si>
  <si>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</si>
  <si>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</si>
  <si>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</si>
  <si>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</si>
  <si>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</si>
  <si>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</si>
  <si>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</si>
  <si>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</si>
  <si>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</si>
  <si>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</si>
  <si>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</si>
  <si>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</si>
  <si>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</si>
  <si>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</si>
  <si>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</si>
  <si>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</si>
  <si>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</si>
  <si>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</si>
  <si>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</si>
  <si>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</si>
  <si>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</si>
  <si>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</si>
  <si>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</si>
  <si>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</si>
  <si>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</si>
  <si>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</si>
  <si>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</si>
  <si>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</si>
  <si>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</si>
  <si>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</si>
  <si>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</si>
  <si>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</si>
  <si>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</si>
  <si>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</si>
  <si>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</si>
  <si>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</si>
  <si>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</si>
  <si>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</si>
  <si>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</si>
  <si>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</si>
  <si>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</si>
  <si>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</si>
  <si>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</si>
  <si>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</si>
  <si>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</si>
  <si>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</si>
  <si>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</si>
  <si>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</si>
  <si>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</si>
  <si>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</si>
  <si>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</si>
  <si>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</si>
  <si>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</si>
  <si>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</si>
  <si>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</si>
  <si>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</si>
  <si>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</si>
  <si>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</si>
  <si>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</si>
  <si>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</si>
  <si>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</si>
  <si>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</si>
  <si>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</si>
  <si>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</si>
  <si>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</si>
  <si>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</si>
  <si>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</si>
  <si>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</si>
  <si>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</si>
  <si>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</si>
  <si>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</si>
  <si>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</si>
  <si>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</si>
  <si>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</si>
  <si>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</si>
  <si>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</si>
  <si>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</si>
  <si>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</si>
  <si>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</si>
  <si>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</si>
  <si>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</si>
  <si>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</si>
  <si>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</si>
  <si>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</si>
  <si>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</si>
  <si>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</si>
  <si>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</si>
  <si>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</si>
  <si>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</si>
  <si>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</si>
  <si>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</si>
  <si>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</si>
  <si>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</si>
  <si>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</si>
  <si>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</si>
  <si>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</si>
  <si>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</si>
  <si>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</si>
  <si>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</si>
  <si>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</si>
  <si>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</si>
  <si>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</si>
  <si>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</si>
  <si>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</si>
  <si>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</si>
  <si>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</si>
  <si>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</si>
  <si>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</si>
  <si>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</si>
  <si>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</si>
  <si>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</si>
  <si>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</si>
  <si>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</si>
  <si>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</si>
  <si>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</si>
  <si>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</si>
  <si>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</si>
  <si>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</si>
  <si>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</si>
  <si>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</si>
  <si>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</si>
  <si>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</si>
  <si>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</si>
  <si>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</si>
  <si>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</si>
  <si>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</si>
  <si>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</si>
  <si>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</si>
  <si>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</si>
  <si>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</si>
  <si>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</si>
  <si>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</si>
  <si>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</si>
  <si>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</si>
  <si>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</si>
  <si>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</si>
  <si>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</si>
  <si>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</si>
  <si>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</si>
  <si>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</si>
  <si>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</si>
  <si>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</si>
  <si>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</si>
  <si>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</si>
  <si>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</si>
  <si>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</si>
  <si>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</si>
  <si>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</si>
  <si>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</si>
  <si>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</si>
  <si>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</si>
  <si>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</si>
  <si>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</si>
  <si>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</si>
  <si>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</si>
  <si>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</si>
  <si>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</si>
  <si>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</si>
  <si>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</si>
  <si>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</si>
  <si>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</si>
  <si>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</si>
  <si>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</si>
  <si>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</si>
  <si>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</si>
  <si>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</si>
  <si>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</si>
  <si>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</si>
  <si>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</si>
  <si>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</si>
  <si>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</si>
  <si>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</si>
  <si>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</si>
  <si>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</si>
  <si>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</si>
  <si>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</si>
  <si>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</si>
  <si>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</si>
  <si>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</si>
  <si>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</si>
  <si>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</si>
  <si>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</si>
  <si>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</si>
  <si>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</si>
  <si>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</si>
  <si>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</si>
  <si>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</si>
  <si>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</si>
  <si>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</si>
  <si>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</si>
  <si>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</si>
  <si>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</si>
  <si>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</si>
  <si>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</si>
  <si>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</si>
  <si>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</si>
  <si>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</si>
  <si>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</si>
  <si>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</si>
  <si>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</si>
  <si>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</si>
  <si>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</si>
  <si>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</si>
  <si>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</si>
  <si>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</si>
  <si>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</si>
  <si>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</si>
  <si>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</si>
  <si>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</si>
  <si>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</si>
  <si>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</si>
  <si>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</si>
  <si>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</si>
  <si>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</si>
  <si>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</si>
  <si>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</si>
  <si>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</si>
  <si>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</si>
  <si>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</si>
  <si>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</si>
  <si>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</si>
  <si>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</si>
  <si>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</si>
  <si>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</si>
  <si>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</si>
  <si>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</si>
  <si>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</si>
  <si>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</si>
  <si>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</si>
  <si>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</si>
  <si>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</si>
  <si>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</si>
  <si>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</si>
  <si>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</si>
  <si>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</si>
  <si>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</si>
  <si>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</si>
  <si>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</si>
  <si>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</si>
  <si>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</si>
  <si>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</si>
  <si>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</si>
  <si>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</si>
  <si>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</si>
  <si>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</si>
  <si>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</si>
  <si>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</si>
  <si>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</si>
  <si>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</si>
  <si>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</si>
  <si>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</si>
  <si>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</si>
  <si>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</si>
  <si>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</si>
  <si>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</si>
  <si>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</si>
  <si>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</si>
  <si>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</si>
  <si>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</si>
  <si>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</si>
  <si>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</si>
  <si>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</si>
  <si>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</si>
  <si>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</si>
  <si>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</si>
  <si>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</si>
  <si>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</si>
  <si>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</si>
  <si>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</si>
  <si>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</si>
  <si>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</si>
  <si>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</si>
  <si>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</si>
  <si>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</si>
  <si>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</si>
  <si>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</si>
  <si>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</si>
  <si>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</si>
  <si>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</si>
  <si>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</si>
  <si>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</si>
  <si>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</si>
  <si>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</si>
  <si>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</si>
  <si>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</si>
  <si>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</si>
  <si>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</si>
  <si>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</si>
  <si>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</si>
  <si>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</si>
  <si>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</si>
  <si>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</si>
  <si>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</si>
  <si>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</si>
  <si>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</si>
  <si>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</si>
  <si>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</si>
  <si>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</si>
  <si>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</si>
  <si>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</si>
  <si>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</si>
  <si>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</si>
  <si>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</si>
  <si>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</si>
  <si>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</si>
  <si>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</si>
  <si>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</si>
  <si>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</si>
  <si>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</si>
  <si>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</si>
  <si>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</si>
  <si>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</si>
  <si>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</si>
  <si>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</si>
  <si>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</si>
  <si>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</si>
  <si>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</si>
  <si>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</si>
  <si>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</si>
  <si>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</si>
  <si>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</si>
  <si>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</si>
  <si>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</si>
  <si>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</si>
  <si>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</si>
  <si>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</si>
  <si>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</si>
  <si>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</si>
  <si>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</si>
  <si>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</si>
  <si>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</si>
  <si>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</si>
  <si>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</si>
  <si>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</si>
  <si>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</si>
  <si>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</si>
  <si>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</si>
  <si>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</si>
  <si>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</si>
  <si>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</si>
  <si>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</si>
  <si>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</si>
  <si>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</si>
  <si>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</si>
  <si>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</si>
  <si>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</si>
  <si>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</si>
  <si>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</si>
  <si>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</si>
  <si>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</si>
  <si>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</si>
  <si>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</si>
  <si>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</si>
  <si>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</si>
  <si>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</si>
  <si>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</si>
  <si>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</si>
  <si>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</si>
  <si>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</si>
  <si>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</si>
  <si>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</si>
  <si>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</si>
  <si>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</si>
  <si>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</si>
  <si>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</si>
  <si>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</si>
  <si>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</si>
  <si>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</si>
  <si>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</si>
  <si>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</si>
  <si>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</si>
  <si>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</si>
  <si>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</si>
  <si>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</si>
  <si>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</si>
  <si>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</si>
  <si>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</si>
  <si>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</si>
  <si>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</si>
  <si>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</si>
  <si>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</si>
  <si>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</si>
  <si>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</si>
  <si>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</si>
  <si>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</si>
  <si>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</si>
  <si>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</si>
  <si>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</si>
  <si>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</si>
  <si>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</si>
  <si>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</si>
  <si>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</si>
  <si>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</si>
  <si>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</si>
  <si>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</si>
  <si>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</si>
  <si>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</si>
  <si>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</si>
  <si>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</si>
  <si>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</si>
  <si>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</si>
  <si>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</si>
  <si>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</si>
  <si>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</si>
  <si>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</si>
  <si>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</si>
  <si>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</si>
  <si>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</si>
  <si>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</si>
  <si>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</si>
  <si>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</si>
  <si>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</si>
  <si>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</si>
  <si>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</si>
  <si>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</si>
  <si>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</si>
  <si>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</si>
  <si>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</si>
  <si>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</si>
  <si>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</si>
  <si>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</si>
  <si>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</si>
  <si>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</si>
  <si>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</si>
  <si>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</si>
  <si>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</si>
  <si>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</si>
  <si>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</si>
  <si>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</si>
  <si>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</si>
  <si>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</si>
  <si>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</si>
  <si>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</si>
  <si>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</si>
  <si>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</si>
  <si>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</si>
  <si>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</si>
  <si>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</si>
  <si>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</si>
  <si>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</si>
  <si>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</si>
  <si>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</si>
  <si>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</si>
  <si>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</si>
  <si>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</si>
  <si>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</si>
  <si>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</si>
  <si>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</si>
  <si>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</si>
  <si>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</si>
  <si>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</si>
  <si>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</si>
  <si>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</si>
  <si>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</si>
  <si>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</si>
  <si>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</si>
  <si>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</si>
  <si>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</si>
  <si>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</si>
  <si>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</si>
  <si>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</si>
  <si>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</si>
  <si>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</si>
  <si>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</si>
  <si>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</si>
  <si>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</si>
  <si>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</si>
  <si>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</si>
  <si>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</si>
  <si>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</si>
  <si>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</si>
  <si>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</si>
  <si>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</si>
  <si>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</si>
  <si>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</si>
  <si>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</si>
  <si>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</si>
  <si>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</si>
  <si>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</si>
  <si>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</si>
  <si>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</si>
  <si>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</si>
  <si>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</si>
  <si>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</si>
  <si>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</si>
  <si>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</si>
  <si>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</si>
  <si>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</si>
  <si>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</si>
  <si>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</si>
  <si>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</si>
  <si>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</si>
  <si>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</si>
  <si>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</si>
  <si>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</si>
  <si>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</si>
  <si>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</si>
  <si>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</si>
  <si>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</si>
  <si>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</si>
  <si>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</si>
  <si>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</si>
  <si>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</si>
  <si>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</si>
  <si>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</si>
  <si>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</si>
  <si>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</si>
  <si>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</si>
  <si>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</si>
  <si>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</si>
  <si>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</si>
  <si>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</si>
  <si>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</si>
  <si>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</si>
  <si>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</si>
  <si>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</si>
  <si>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</si>
  <si>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</si>
  <si>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</si>
  <si>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</si>
  <si>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</si>
  <si>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</si>
  <si>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</si>
  <si>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</si>
  <si>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</si>
  <si>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</si>
  <si>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</si>
  <si>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</si>
  <si>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</si>
  <si>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</si>
  <si>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</si>
  <si>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</si>
  <si>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</si>
  <si>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</si>
  <si>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</si>
  <si>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</si>
  <si>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</si>
  <si>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</si>
  <si>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</si>
  <si>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</si>
  <si>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</si>
  <si>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</si>
  <si>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</si>
  <si>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</si>
  <si>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</si>
  <si>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</si>
  <si>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</si>
  <si>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</si>
  <si>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</si>
  <si>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</si>
  <si>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</si>
  <si>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</si>
  <si>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</si>
  <si>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</si>
  <si>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</si>
  <si>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</si>
  <si>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</si>
  <si>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</si>
  <si>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</si>
  <si>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</si>
  <si>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</si>
  <si>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</si>
  <si>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</si>
  <si>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</si>
  <si>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</si>
  <si>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</si>
  <si>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</si>
  <si>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</si>
  <si>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</si>
  <si>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</si>
  <si>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</si>
  <si>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</si>
  <si>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</si>
  <si>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</si>
  <si>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</si>
  <si>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</si>
  <si>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</si>
  <si>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</si>
  <si>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</si>
  <si>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</si>
  <si>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</si>
  <si>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</si>
  <si>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</si>
  <si>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</si>
  <si>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</si>
  <si>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</si>
  <si>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</si>
  <si>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</si>
  <si>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</si>
  <si>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</si>
  <si>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</si>
  <si>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</si>
  <si>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</si>
  <si>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</si>
  <si>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</si>
  <si>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</si>
  <si>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</si>
  <si>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</si>
  <si>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</si>
  <si>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</si>
  <si>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</si>
  <si>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</si>
  <si>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</si>
  <si>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</si>
  <si>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</si>
  <si>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</si>
  <si>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</si>
  <si>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</si>
  <si>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</si>
  <si>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</si>
  <si>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</si>
  <si>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</si>
  <si>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</si>
  <si>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</si>
  <si>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</si>
  <si>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</si>
  <si>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</si>
  <si>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</si>
  <si>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</si>
  <si>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</si>
  <si>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</si>
  <si>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</si>
  <si>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</si>
  <si>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</si>
  <si>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</si>
  <si>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</si>
  <si>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</si>
  <si>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</si>
  <si>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</si>
  <si>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</si>
  <si>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</si>
  <si>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</si>
  <si>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</si>
  <si>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</si>
  <si>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</si>
  <si>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</si>
  <si>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</si>
  <si>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</si>
  <si>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</si>
  <si>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</si>
  <si>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</si>
  <si>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</si>
  <si>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</si>
  <si>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</si>
  <si>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</si>
  <si>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</si>
  <si>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</si>
  <si>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</si>
  <si>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</si>
  <si>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</si>
  <si>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</si>
  <si>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</si>
  <si>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</si>
  <si>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</si>
  <si>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</si>
  <si>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</si>
  <si>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</si>
  <si>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</si>
  <si>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</si>
  <si>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</si>
  <si>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</si>
  <si>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</si>
  <si>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</si>
  <si>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</si>
  <si>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</si>
  <si>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</si>
  <si>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</si>
  <si>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</si>
  <si>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</si>
  <si>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</si>
  <si>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</si>
  <si>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</si>
  <si>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</si>
  <si>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</si>
  <si>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</si>
  <si>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</si>
  <si>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</si>
  <si>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</si>
  <si>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</si>
  <si>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</si>
  <si>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</si>
  <si>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</si>
  <si>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</si>
  <si>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</si>
  <si>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</si>
  <si>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</si>
  <si>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</si>
  <si>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</si>
  <si>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</si>
  <si>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</si>
  <si>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</si>
  <si>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</si>
  <si>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</si>
  <si>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</si>
  <si>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</si>
  <si>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</si>
  <si>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</si>
  <si>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</si>
  <si>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</si>
  <si>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</si>
  <si>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</si>
  <si>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</si>
  <si>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</si>
  <si>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</si>
  <si>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</si>
  <si>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</si>
  <si>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</si>
  <si>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</si>
  <si>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</si>
  <si>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</si>
  <si>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</si>
  <si>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</si>
  <si>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</si>
  <si>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</si>
  <si>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</si>
  <si>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</si>
  <si>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</si>
  <si>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</si>
  <si>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</si>
  <si>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</si>
  <si>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</si>
  <si>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</si>
  <si>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</si>
  <si>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</si>
  <si>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</si>
  <si>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</si>
  <si>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</si>
  <si>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</si>
  <si>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</si>
  <si>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</si>
  <si>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</si>
  <si>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</si>
  <si>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</si>
  <si>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</si>
  <si>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</si>
  <si>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</si>
  <si>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</si>
  <si>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</si>
  <si>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</si>
  <si>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</si>
  <si>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</si>
  <si>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</si>
  <si>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</si>
  <si>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</si>
  <si>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</si>
  <si>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</si>
  <si>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</si>
  <si>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</si>
  <si>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</si>
  <si>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</si>
  <si>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</si>
  <si>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</si>
  <si>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</si>
  <si>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</si>
  <si>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</si>
  <si>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</si>
  <si>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</si>
  <si>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</si>
  <si>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</si>
  <si>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</si>
  <si>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</si>
  <si>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</si>
  <si>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</si>
  <si>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</si>
  <si>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</si>
  <si>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</si>
  <si>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</si>
  <si>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</si>
  <si>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</si>
  <si>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</si>
  <si>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</si>
  <si>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</si>
  <si>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</si>
  <si>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</si>
  <si>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</si>
  <si>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</si>
  <si>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</si>
  <si>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</si>
  <si>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</si>
  <si>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</si>
  <si>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</si>
  <si>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</si>
  <si>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</si>
  <si>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</si>
  <si>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</si>
  <si>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</si>
  <si>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</si>
  <si>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</si>
  <si>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</si>
  <si>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</si>
  <si>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</si>
  <si>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</si>
  <si>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</si>
  <si>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</si>
  <si>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</si>
  <si>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</si>
  <si>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</si>
  <si>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</si>
  <si>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</si>
  <si>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</si>
  <si>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</si>
  <si>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</si>
  <si>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</si>
  <si>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</si>
  <si>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</si>
  <si>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</si>
  <si>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</si>
  <si>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</si>
  <si>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</si>
  <si>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</si>
  <si>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</si>
  <si>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</si>
  <si>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</si>
  <si>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</si>
  <si>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</si>
  <si>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</si>
  <si>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</si>
  <si>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</si>
  <si>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</si>
  <si>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</si>
  <si>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</si>
  <si>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</si>
  <si>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</si>
  <si>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</si>
  <si>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</si>
  <si>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</si>
  <si>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</si>
  <si>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</si>
  <si>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</si>
  <si>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</si>
  <si>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</si>
  <si>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</si>
  <si>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</si>
  <si>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</si>
  <si>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</si>
  <si>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</si>
  <si>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</si>
  <si>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</si>
  <si>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</si>
  <si>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</si>
  <si>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</si>
  <si>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</si>
  <si>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</si>
  <si>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</si>
  <si>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</si>
  <si>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</si>
  <si>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</si>
  <si>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</si>
  <si>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</si>
  <si>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</si>
  <si>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</si>
  <si>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</si>
  <si>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</si>
  <si>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</si>
  <si>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</si>
  <si>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</si>
  <si>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</si>
  <si>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</si>
  <si>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</si>
  <si>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</si>
  <si>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</si>
  <si>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</si>
  <si>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</si>
  <si>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</si>
  <si>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</si>
  <si>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</si>
  <si>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</si>
  <si>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</si>
  <si>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</si>
  <si>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</si>
  <si>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</si>
  <si>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</si>
  <si>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</si>
  <si>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</si>
  <si>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</si>
  <si>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</si>
  <si>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</si>
  <si>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</si>
  <si>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</si>
  <si>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</si>
  <si>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</si>
  <si>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</si>
  <si>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</si>
  <si>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</si>
  <si>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</si>
  <si>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</si>
  <si>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</si>
  <si>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</si>
  <si>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</si>
  <si>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</si>
  <si>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</si>
  <si>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</si>
  <si>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</si>
  <si>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</si>
  <si>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</si>
  <si>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</si>
  <si>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</si>
  <si>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</si>
  <si>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</si>
  <si>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</si>
  <si>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</si>
  <si>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</si>
  <si>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</si>
  <si>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</si>
  <si>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</si>
  <si>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</si>
  <si>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</si>
  <si>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</si>
  <si>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</si>
  <si>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</si>
  <si>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</si>
  <si>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</si>
  <si>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</si>
  <si>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</si>
  <si>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</si>
  <si>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</si>
  <si>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</si>
  <si>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</si>
  <si>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</si>
  <si>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</si>
  <si>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</si>
  <si>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</si>
  <si>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</si>
  <si>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</si>
  <si>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</si>
  <si>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</si>
  <si>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</si>
  <si>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</si>
  <si>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</si>
  <si>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</si>
  <si>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</si>
  <si>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</si>
  <si>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</si>
  <si>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</si>
  <si>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</si>
  <si>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</si>
  <si>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</si>
  <si>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</si>
  <si>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</si>
  <si>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</si>
  <si>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</si>
  <si>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</si>
  <si>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</si>
  <si>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</si>
  <si>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</si>
  <si>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</si>
  <si>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</si>
  <si>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</si>
  <si>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</si>
  <si>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</si>
  <si>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</si>
  <si>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</si>
  <si>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</si>
  <si>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</si>
  <si>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</si>
  <si>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</si>
  <si>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</si>
  <si>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</si>
  <si>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</si>
  <si>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</si>
  <si>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</si>
  <si>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</si>
  <si>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</si>
  <si>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</si>
  <si>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</si>
  <si>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</si>
  <si>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</si>
  <si>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</si>
  <si>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</si>
  <si>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</si>
  <si>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</si>
  <si>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</si>
  <si>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</si>
  <si>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</si>
  <si>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</si>
  <si>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</si>
  <si>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</si>
  <si>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</si>
  <si>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</si>
  <si>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</si>
  <si>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</si>
  <si>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</si>
  <si>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</si>
  <si>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</si>
  <si>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</si>
  <si>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</si>
  <si>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</si>
  <si>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</si>
  <si>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</si>
  <si>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</si>
  <si>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</si>
  <si>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</si>
  <si>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</si>
  <si>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</si>
  <si>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</si>
  <si>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</si>
  <si>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</si>
  <si>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</si>
  <si>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</si>
  <si>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</si>
  <si>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</si>
  <si>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</si>
  <si>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</si>
  <si>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</si>
  <si>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</si>
  <si>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</si>
  <si>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</si>
  <si>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</si>
  <si>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</si>
  <si>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</si>
  <si>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</si>
  <si>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</si>
  <si>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</si>
  <si>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</si>
  <si>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</si>
  <si>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</si>
  <si>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</si>
  <si>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</si>
  <si>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</si>
  <si>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</si>
  <si>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</si>
  <si>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</si>
  <si>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</si>
  <si>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</si>
  <si>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</si>
  <si>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</si>
  <si>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</si>
  <si>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</si>
  <si>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</si>
  <si>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</si>
  <si>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</si>
  <si>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</si>
  <si>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</si>
  <si>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</si>
  <si>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</si>
  <si>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</si>
  <si>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</si>
  <si>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</si>
  <si>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</si>
  <si>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</si>
  <si>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</si>
  <si>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</si>
  <si>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</si>
  <si>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</si>
  <si>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</si>
  <si>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</si>
  <si>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</si>
  <si>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</si>
  <si>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</si>
  <si>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</si>
  <si>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</si>
  <si>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</si>
  <si>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</si>
  <si>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</si>
  <si>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</si>
  <si>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</si>
  <si>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</si>
  <si>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</si>
  <si>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</si>
  <si>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</si>
  <si>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</si>
  <si>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</si>
  <si>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</si>
  <si>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</si>
  <si>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</si>
  <si>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</si>
  <si>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</si>
  <si>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</si>
  <si>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</si>
  <si>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</si>
  <si>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</si>
  <si>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</si>
  <si>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</si>
  <si>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</si>
  <si>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</si>
  <si>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</si>
  <si>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</si>
  <si>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</si>
  <si>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</si>
  <si>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</si>
  <si>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</si>
  <si>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</si>
  <si>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</si>
  <si>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</si>
  <si>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</si>
  <si>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</si>
  <si>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</si>
  <si>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</si>
  <si>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</si>
  <si>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</si>
  <si>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</si>
  <si>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</si>
  <si>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</si>
  <si>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</si>
  <si>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</si>
  <si>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</si>
  <si>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</si>
  <si>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</si>
  <si>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</si>
  <si>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</si>
  <si>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</si>
  <si>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</si>
  <si>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</si>
  <si>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</si>
  <si>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</si>
  <si>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</si>
  <si>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</si>
  <si>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</si>
  <si>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</si>
  <si>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</si>
  <si>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</si>
  <si>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</si>
  <si>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</si>
  <si>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</si>
  <si>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</si>
  <si>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</si>
  <si>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</si>
  <si>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</si>
  <si>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</si>
  <si>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</si>
  <si>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</si>
  <si>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</si>
  <si>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</si>
  <si>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</si>
  <si>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</si>
  <si>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</si>
  <si>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</si>
  <si>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</si>
  <si>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</si>
  <si>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</si>
  <si>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</si>
  <si>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</si>
  <si>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</si>
  <si>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</si>
  <si>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</si>
  <si>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</si>
  <si>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</si>
  <si>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</si>
  <si>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</si>
  <si>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</si>
  <si>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</si>
  <si>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</si>
  <si>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</si>
  <si>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</si>
  <si>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</si>
  <si>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</si>
  <si>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</si>
  <si>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</si>
  <si>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</si>
  <si>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</si>
  <si>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</si>
  <si>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</si>
  <si>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</si>
  <si>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</si>
  <si>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</si>
  <si>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</si>
  <si>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</si>
  <si>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</si>
  <si>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</si>
  <si>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</si>
  <si>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</si>
  <si>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</si>
  <si>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</si>
  <si>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</si>
  <si>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</si>
  <si>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</si>
  <si>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</si>
  <si>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</si>
  <si>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</si>
  <si>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</si>
  <si>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</si>
  <si>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</si>
  <si>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</si>
  <si>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</si>
  <si>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</si>
  <si>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</si>
  <si>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</si>
  <si>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</si>
  <si>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</si>
  <si>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</si>
  <si>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</si>
  <si>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</si>
  <si>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</si>
  <si>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</si>
  <si>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</si>
  <si>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</si>
  <si>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</si>
  <si>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</si>
  <si>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</si>
  <si>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</si>
  <si>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</si>
  <si>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</si>
  <si>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</si>
  <si>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</si>
  <si>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</si>
  <si>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</si>
  <si>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</si>
  <si>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</si>
  <si>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</si>
  <si>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</si>
  <si>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</si>
  <si>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</si>
  <si>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</si>
  <si>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</si>
  <si>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</si>
  <si>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</si>
  <si>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</si>
  <si>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</si>
  <si>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</si>
  <si>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</si>
  <si>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</si>
  <si>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</si>
  <si>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</si>
  <si>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</si>
  <si>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</si>
  <si>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</si>
  <si>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</si>
  <si>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</si>
  <si>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</si>
  <si>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</si>
  <si>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</si>
  <si>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</si>
  <si>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</si>
  <si>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</si>
  <si>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</si>
  <si>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</si>
  <si>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</si>
  <si>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</si>
  <si>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</si>
  <si>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</si>
  <si>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</si>
  <si>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</si>
  <si>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</si>
  <si>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</si>
  <si>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</si>
  <si>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</si>
  <si>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</si>
  <si>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</si>
  <si>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</si>
  <si>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</si>
  <si>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</si>
  <si>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</si>
  <si>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</si>
  <si>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</si>
  <si>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</si>
  <si>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</si>
  <si>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</si>
  <si>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</si>
  <si>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</si>
  <si>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</si>
  <si>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</si>
  <si>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</si>
  <si>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</si>
  <si>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</si>
  <si>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</si>
  <si>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</si>
  <si>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</si>
  <si>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</si>
  <si>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</si>
  <si>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</si>
  <si>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</si>
  <si>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</si>
  <si>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</si>
  <si>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</si>
  <si>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</si>
  <si>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</si>
  <si>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</si>
  <si>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</si>
  <si>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</si>
  <si>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</si>
  <si>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</si>
  <si>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</si>
  <si>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</si>
  <si>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</si>
  <si>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</si>
  <si>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</si>
  <si>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</si>
  <si>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</si>
  <si>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</si>
  <si>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</si>
  <si>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</si>
  <si>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</si>
  <si>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</si>
  <si>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</si>
  <si>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</si>
  <si>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</si>
  <si>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</si>
  <si>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</si>
  <si>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</si>
  <si>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</si>
  <si>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</si>
  <si>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</si>
  <si>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</si>
  <si>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</si>
  <si>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</si>
  <si>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</si>
  <si>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</si>
  <si>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</si>
  <si>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</si>
  <si>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</si>
  <si>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</si>
  <si>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</si>
  <si>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</si>
  <si>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</si>
  <si>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</si>
  <si>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</si>
  <si>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</si>
  <si>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</si>
  <si>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</si>
  <si>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</si>
  <si>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</si>
  <si>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</si>
  <si>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</si>
  <si>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</si>
  <si>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</si>
  <si>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</si>
  <si>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</si>
  <si>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</si>
  <si>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</si>
  <si>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</si>
  <si>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</si>
  <si>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</si>
  <si>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</si>
  <si>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</si>
  <si>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</si>
  <si>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</si>
  <si>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</si>
  <si>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</si>
  <si>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</si>
  <si>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</si>
  <si>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</si>
  <si>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</si>
  <si>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</si>
  <si>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</si>
  <si>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</si>
  <si>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</si>
  <si>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</si>
  <si>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</si>
  <si>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</si>
  <si>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</si>
  <si>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</si>
  <si>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</si>
  <si>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</si>
  <si>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</si>
  <si>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</si>
  <si>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</si>
  <si>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</si>
  <si>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</si>
  <si>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</si>
  <si>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</si>
  <si>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</si>
  <si>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</si>
  <si>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</si>
  <si>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</si>
  <si>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</si>
  <si>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</si>
  <si>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</si>
  <si>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</si>
  <si>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</si>
  <si>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</si>
  <si>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</si>
  <si>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</si>
  <si>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</si>
  <si>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</si>
  <si>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</si>
  <si>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</si>
  <si>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</si>
  <si>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</si>
  <si>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</si>
  <si>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</si>
  <si>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</si>
  <si>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</si>
  <si>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</si>
  <si>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</si>
  <si>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</si>
  <si>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</si>
  <si>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</si>
  <si>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</si>
  <si>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</si>
  <si>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</si>
  <si>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</si>
  <si>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</si>
  <si>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</si>
  <si>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</si>
  <si>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</si>
  <si>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</si>
  <si>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</si>
  <si>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</si>
  <si>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</si>
  <si>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</si>
  <si>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</si>
  <si>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</si>
  <si>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</si>
  <si>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</si>
  <si>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</si>
  <si>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</si>
  <si>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</si>
  <si>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</si>
  <si>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</si>
  <si>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</si>
  <si>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</si>
  <si>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</si>
  <si>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</si>
  <si>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</si>
  <si>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</si>
  <si>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</si>
  <si>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</si>
  <si>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</si>
  <si>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</si>
  <si>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</si>
  <si>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</si>
  <si>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</si>
  <si>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</si>
  <si>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</si>
  <si>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</si>
  <si>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</si>
  <si>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</si>
  <si>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</si>
  <si>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</si>
  <si>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</si>
  <si>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</si>
  <si>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</si>
  <si>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</si>
  <si>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</si>
  <si>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</si>
  <si>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</si>
  <si>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</si>
  <si>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</si>
  <si>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</si>
  <si>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</si>
  <si>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</si>
  <si>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</si>
  <si>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</si>
  <si>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</si>
  <si>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</si>
  <si>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</si>
  <si>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</si>
  <si>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</si>
  <si>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</si>
  <si>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</si>
  <si>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</si>
  <si>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</si>
  <si>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</si>
  <si>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</si>
  <si>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</si>
  <si>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</si>
  <si>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</si>
  <si>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</si>
  <si>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</si>
  <si>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</si>
  <si>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</si>
  <si>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</si>
  <si>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</si>
  <si>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</si>
  <si>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</si>
  <si>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</si>
  <si>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</si>
  <si>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</si>
  <si>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</si>
  <si>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</si>
  <si>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</si>
  <si>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</si>
  <si>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</si>
  <si>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</si>
  <si>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</si>
  <si>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</si>
  <si>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</si>
  <si>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</si>
  <si>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</si>
  <si>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</si>
  <si>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</si>
  <si>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</si>
  <si>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</si>
  <si>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</si>
  <si>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</si>
  <si>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</si>
  <si>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</si>
  <si>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</si>
  <si>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</si>
  <si>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</si>
  <si>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</si>
  <si>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</si>
  <si>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</si>
  <si>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</si>
  <si>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</si>
  <si>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</si>
  <si>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</si>
  <si>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</si>
  <si>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</si>
  <si>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</si>
  <si>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</si>
  <si>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</si>
  <si>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</si>
  <si>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</si>
  <si>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</si>
  <si>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</si>
  <si>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</si>
  <si>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</si>
  <si>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</si>
  <si>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</si>
  <si>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</si>
  <si>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</si>
  <si>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</si>
  <si>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</si>
  <si>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</si>
  <si>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</si>
  <si>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</si>
  <si>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</si>
  <si>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</si>
  <si>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</si>
  <si>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</si>
  <si>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</si>
  <si>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</si>
  <si>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</si>
  <si>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</si>
  <si>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</si>
  <si>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</si>
  <si>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</si>
  <si>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</si>
  <si>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</si>
  <si>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</si>
  <si>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</si>
  <si>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</si>
  <si>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</si>
  <si>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</si>
  <si>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</si>
  <si>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</si>
  <si>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</si>
  <si>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</si>
  <si>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</si>
  <si>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</si>
  <si>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</si>
  <si>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</si>
  <si>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</si>
  <si>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</si>
  <si>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</si>
  <si>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</si>
  <si>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</si>
  <si>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</si>
  <si>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</si>
  <si>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</si>
  <si>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</si>
  <si>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</si>
  <si>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</si>
  <si>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</si>
  <si>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</si>
  <si>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</si>
  <si>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</si>
  <si>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</si>
  <si>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</si>
  <si>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</si>
  <si>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</si>
  <si>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</si>
  <si>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</si>
  <si>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</si>
  <si>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</si>
  <si>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</si>
  <si>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</si>
  <si>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</si>
  <si>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</si>
  <si>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</si>
  <si>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</si>
  <si>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</si>
  <si>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</si>
  <si>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</si>
  <si>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</si>
  <si>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</si>
  <si>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</si>
  <si>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</si>
  <si>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</si>
  <si>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</si>
  <si>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</si>
  <si>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</si>
  <si>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</si>
  <si>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</si>
  <si>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</si>
  <si>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</si>
  <si>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</si>
  <si>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</si>
  <si>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</si>
  <si>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</si>
  <si>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</si>
  <si>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</si>
  <si>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</si>
  <si>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</si>
  <si>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</si>
  <si>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</si>
  <si>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</si>
  <si>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</si>
  <si>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</si>
  <si>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</si>
  <si>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</si>
  <si>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</si>
  <si>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</si>
  <si>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</si>
  <si>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</si>
  <si>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</si>
  <si>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</si>
  <si>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</si>
  <si>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</si>
  <si>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</si>
  <si>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</si>
  <si>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</si>
  <si>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</si>
  <si>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</si>
  <si>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</si>
  <si>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</si>
  <si>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</si>
  <si>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</si>
  <si>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</si>
  <si>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</si>
  <si>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</si>
  <si>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</si>
  <si>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</si>
  <si>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</si>
  <si>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</si>
  <si>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</si>
  <si>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</si>
  <si>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</si>
  <si>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</si>
  <si>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</si>
  <si>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</si>
  <si>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</si>
  <si>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</si>
  <si>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</si>
  <si>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</si>
  <si>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</si>
  <si>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</si>
  <si>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</si>
  <si>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</si>
  <si>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</si>
  <si>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</si>
  <si>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</si>
  <si>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</si>
  <si>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</si>
  <si>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</si>
  <si>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</si>
  <si>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</si>
  <si>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</si>
  <si>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</si>
  <si>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</si>
  <si>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</si>
  <si>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</si>
  <si>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</si>
  <si>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</si>
  <si>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</si>
  <si>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</si>
  <si>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</si>
  <si>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</si>
  <si>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</si>
  <si>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</si>
  <si>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</si>
  <si>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</si>
  <si>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</si>
  <si>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</si>
  <si>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</si>
  <si>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</si>
  <si>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</si>
  <si>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</si>
  <si>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</si>
  <si>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</si>
  <si>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</si>
  <si>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</si>
  <si>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</si>
  <si>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</si>
  <si>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</si>
  <si>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</si>
  <si>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</si>
  <si>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</si>
  <si>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</si>
  <si>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</si>
  <si>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</si>
  <si>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</si>
  <si>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</si>
  <si>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</si>
  <si>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</si>
  <si>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</si>
  <si>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</si>
  <si>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</si>
  <si>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</si>
  <si>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</si>
  <si>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</si>
  <si>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</si>
  <si>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</si>
  <si>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</si>
  <si>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</si>
  <si>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</si>
  <si>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</si>
  <si>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</si>
  <si>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</si>
  <si>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</si>
  <si>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</si>
  <si>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</si>
  <si>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</si>
  <si>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</si>
  <si>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</si>
  <si>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</si>
  <si>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</si>
  <si>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</si>
  <si>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</si>
  <si>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</si>
  <si>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</si>
  <si>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</si>
  <si>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</si>
  <si>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</si>
  <si>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</si>
  <si>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</si>
  <si>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</si>
  <si>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</si>
  <si>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</si>
  <si>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</si>
  <si>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</si>
  <si>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</si>
  <si>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</si>
  <si>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</si>
  <si>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</si>
  <si>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</si>
  <si>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</si>
  <si>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</si>
  <si>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</si>
  <si>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</si>
  <si>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</si>
  <si>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</si>
  <si>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</si>
  <si>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</si>
  <si>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</si>
  <si>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</si>
  <si>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</si>
  <si>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</si>
  <si>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</si>
  <si>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</si>
  <si>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</si>
  <si>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</si>
  <si>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</si>
  <si>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</si>
  <si>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</si>
  <si>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</si>
  <si>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</si>
  <si>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</si>
  <si>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</si>
  <si>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</si>
  <si>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</si>
  <si>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</si>
  <si>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</si>
  <si>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</si>
  <si>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</si>
  <si>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</si>
  <si>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</si>
  <si>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</si>
  <si>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</si>
  <si>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</si>
  <si>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</si>
  <si>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</si>
  <si>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</si>
  <si>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</si>
  <si>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</si>
  <si>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</si>
  <si>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</si>
  <si>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</si>
  <si>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</si>
  <si>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</si>
  <si>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</si>
  <si>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</si>
  <si>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</si>
  <si>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</si>
  <si>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</si>
  <si>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</si>
  <si>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</si>
  <si>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</si>
  <si>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</si>
  <si>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</si>
  <si>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</si>
  <si>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</si>
  <si>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</si>
  <si>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</si>
  <si>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</si>
  <si>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</si>
  <si>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</si>
  <si>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</si>
  <si>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</si>
  <si>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</si>
  <si>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</si>
  <si>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</si>
  <si>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</si>
  <si>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</si>
  <si>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</si>
  <si>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</si>
  <si>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</si>
  <si>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</si>
  <si>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</si>
  <si>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</si>
  <si>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</si>
  <si>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</si>
  <si>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</si>
  <si>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</si>
  <si>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</si>
  <si>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</si>
  <si>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</si>
  <si>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</si>
  <si>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</si>
  <si>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</si>
  <si>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</si>
  <si>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</si>
  <si>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</si>
  <si>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</si>
  <si>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</si>
  <si>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</si>
  <si>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</si>
  <si>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</si>
  <si>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</si>
  <si>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</si>
  <si>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</si>
  <si>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</si>
  <si>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</si>
  <si>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</si>
  <si>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</si>
  <si>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</si>
  <si>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</si>
  <si>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</si>
  <si>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</si>
  <si>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</si>
  <si>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</si>
  <si>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</si>
  <si>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</si>
  <si>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</si>
  <si>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</si>
  <si>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</si>
  <si>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</si>
  <si>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</si>
  <si>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</si>
  <si>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</si>
  <si>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</si>
  <si>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</si>
  <si>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</si>
  <si>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</si>
  <si>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</si>
  <si>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</si>
  <si>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</si>
  <si>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</si>
  <si>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</si>
  <si>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</si>
  <si>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</si>
  <si>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</si>
  <si>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</si>
  <si>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</si>
  <si>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</si>
  <si>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</si>
  <si>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</si>
  <si>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</si>
  <si>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</si>
  <si>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</si>
  <si>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</si>
  <si>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</si>
  <si>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</si>
  <si>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</si>
  <si>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</si>
  <si>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</si>
  <si>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</si>
  <si>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</si>
  <si>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</si>
  <si>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</si>
  <si>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</si>
  <si>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</si>
  <si>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</si>
  <si>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</si>
  <si>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</si>
  <si>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</si>
  <si>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</si>
  <si>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</si>
  <si>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</si>
  <si>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</si>
  <si>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</si>
  <si>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</si>
  <si>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</si>
  <si>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</si>
  <si>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</si>
  <si>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</si>
  <si>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</si>
  <si>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</si>
  <si>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</si>
  <si>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</si>
  <si>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</si>
  <si>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</si>
  <si>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</si>
  <si>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</si>
  <si>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</si>
  <si>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</si>
  <si>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</si>
  <si>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</si>
  <si>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</si>
  <si>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</si>
  <si>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</si>
  <si>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</si>
  <si>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</si>
  <si>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</si>
  <si>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</si>
  <si>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</si>
  <si>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</si>
  <si>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</si>
  <si>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</si>
  <si>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</si>
  <si>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</si>
  <si>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</si>
  <si>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</si>
  <si>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</si>
  <si>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</si>
  <si>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</si>
  <si>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</si>
  <si>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</si>
  <si>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</si>
  <si>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</si>
  <si>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</si>
  <si>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</si>
  <si>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</si>
  <si>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</si>
  <si>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</si>
  <si>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</si>
  <si>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</si>
  <si>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</si>
  <si>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</si>
  <si>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</si>
  <si>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</si>
  <si>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</si>
  <si>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</si>
  <si>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</si>
  <si>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</si>
  <si>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</si>
  <si>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</si>
  <si>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</si>
  <si>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</si>
  <si>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</si>
  <si>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</si>
  <si>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</si>
  <si>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</si>
  <si>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</si>
  <si>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</si>
  <si>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</si>
  <si>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</si>
  <si>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</si>
  <si>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</si>
  <si>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</si>
  <si>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</si>
  <si>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</si>
  <si>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</si>
  <si>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</si>
  <si>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</si>
  <si>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</si>
  <si>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</si>
  <si>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</si>
  <si>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</si>
  <si>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</si>
  <si>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</si>
  <si>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</si>
  <si>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</si>
  <si>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</si>
  <si>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</si>
  <si>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</si>
  <si>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</si>
  <si>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</si>
  <si>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</si>
  <si>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</si>
  <si>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</si>
  <si>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</si>
  <si>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</si>
  <si>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</si>
  <si>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</si>
  <si>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</si>
  <si>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</si>
  <si>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</si>
  <si>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</si>
  <si>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</si>
  <si>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</si>
  <si>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</si>
  <si>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</si>
  <si>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</si>
  <si>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</si>
  <si>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</si>
  <si>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</si>
  <si>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</si>
  <si>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</si>
  <si>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</si>
  <si>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</si>
  <si>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</si>
  <si>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</si>
  <si>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</si>
  <si>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</si>
  <si>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</si>
  <si>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</si>
  <si>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</si>
  <si>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</si>
  <si>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</si>
  <si>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</si>
  <si>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</si>
  <si>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</si>
  <si>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</si>
  <si>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</si>
  <si>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</si>
  <si>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</si>
  <si>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</si>
  <si>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</si>
  <si>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</si>
  <si>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</si>
  <si>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</si>
  <si>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</si>
  <si>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</si>
  <si>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</si>
  <si>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</si>
  <si>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</si>
  <si>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</si>
  <si>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</si>
  <si>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</si>
  <si>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</si>
  <si>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</si>
  <si>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</si>
  <si>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</si>
  <si>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</si>
  <si>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</si>
  <si>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</si>
  <si>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</si>
  <si>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</si>
  <si>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</si>
  <si>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</si>
  <si>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</si>
  <si>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</si>
  <si>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</si>
  <si>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</si>
  <si>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</si>
  <si>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</si>
  <si>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</si>
  <si>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</si>
  <si>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</si>
  <si>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</si>
  <si>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</si>
  <si>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</si>
  <si>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</si>
  <si>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</si>
  <si>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</si>
  <si>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</si>
  <si>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</si>
  <si>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</si>
  <si>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</si>
  <si>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</si>
  <si>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</si>
  <si>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</si>
  <si>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</si>
  <si>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</si>
  <si>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</si>
  <si>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</si>
  <si>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</si>
  <si>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</si>
  <si>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</si>
  <si>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</si>
  <si>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</si>
  <si>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</si>
  <si>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</si>
  <si>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</si>
  <si>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</si>
  <si>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</si>
  <si>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</si>
  <si>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</si>
  <si>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</si>
  <si>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</si>
  <si>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</si>
  <si>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</si>
  <si>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</si>
  <si>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</si>
  <si>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</si>
  <si>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</si>
  <si>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</si>
  <si>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</si>
  <si>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</si>
  <si>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</si>
  <si>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</si>
  <si>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</si>
  <si>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</si>
  <si>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</si>
  <si>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</si>
  <si>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</si>
  <si>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</si>
  <si>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</si>
  <si>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</si>
  <si>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</si>
  <si>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</si>
  <si>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</si>
  <si>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</si>
  <si>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</si>
  <si>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</si>
  <si>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</si>
  <si>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</si>
  <si>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</si>
  <si>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</si>
  <si>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</si>
  <si>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</si>
  <si>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</si>
  <si>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</si>
  <si>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</si>
  <si>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</si>
  <si>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</si>
  <si>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</si>
  <si>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</si>
  <si>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</si>
  <si>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</si>
  <si>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</si>
  <si>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</si>
  <si>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</si>
  <si>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</si>
  <si>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</si>
  <si>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</si>
  <si>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</si>
  <si>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</si>
  <si>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</si>
  <si>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</si>
  <si>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</si>
  <si>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</si>
  <si>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</si>
  <si>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</si>
  <si>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</si>
  <si>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</si>
  <si>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</si>
  <si>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</si>
  <si>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</si>
  <si>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</si>
  <si>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</si>
  <si>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</si>
  <si>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</si>
  <si>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</si>
  <si>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</si>
  <si>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</si>
  <si>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</si>
  <si>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</si>
  <si>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</si>
  <si>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</si>
  <si>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</si>
  <si>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</si>
  <si>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</si>
  <si>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</si>
  <si>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</si>
  <si>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</si>
  <si>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</si>
  <si>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</si>
  <si>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</si>
  <si>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</si>
  <si>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</si>
  <si>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</si>
  <si>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</si>
  <si>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</si>
  <si>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</si>
  <si>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</si>
  <si>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</si>
  <si>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</si>
  <si>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</si>
  <si>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</si>
  <si>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</si>
  <si>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</si>
  <si>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</si>
  <si>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</si>
  <si>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</si>
  <si>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</si>
  <si>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</si>
  <si>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</si>
  <si>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</si>
  <si>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</si>
  <si>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</si>
  <si>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</si>
  <si>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</si>
  <si>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</si>
  <si>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</si>
  <si>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</si>
  <si>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</si>
  <si>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</si>
  <si>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</si>
  <si>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</si>
  <si>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</si>
  <si>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</si>
  <si>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</si>
  <si>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</si>
  <si>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</si>
  <si>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</si>
  <si>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</si>
  <si>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</si>
  <si>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</si>
  <si>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</si>
  <si>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</si>
  <si>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</si>
  <si>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</si>
  <si>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</si>
  <si>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</si>
  <si>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</si>
  <si>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</si>
  <si>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</si>
  <si>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</si>
  <si>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</si>
  <si>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</si>
  <si>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</si>
  <si>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</si>
  <si>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</si>
  <si>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</si>
  <si>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</si>
  <si>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</si>
  <si>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</si>
  <si>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</si>
  <si>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</si>
  <si>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</si>
  <si>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</si>
  <si>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</si>
  <si>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</si>
  <si>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</si>
  <si>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</si>
  <si>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</si>
  <si>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</si>
  <si>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</si>
  <si>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</si>
  <si>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</si>
  <si>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</si>
  <si>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</si>
  <si>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</si>
  <si>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</si>
  <si>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</si>
  <si>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</si>
  <si>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</si>
  <si>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</si>
  <si>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</si>
  <si>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</si>
  <si>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</si>
  <si>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</si>
  <si>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</si>
  <si>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</si>
  <si>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</si>
  <si>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</si>
  <si>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</si>
  <si>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</si>
  <si>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</si>
  <si>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</si>
  <si>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</si>
  <si>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</si>
  <si>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</si>
  <si>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</si>
  <si>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</si>
  <si>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</si>
  <si>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</si>
  <si>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</si>
  <si>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</si>
  <si>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</si>
  <si>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</si>
  <si>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</si>
  <si>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</si>
  <si>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</si>
  <si>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</si>
  <si>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</si>
  <si>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</si>
  <si>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</si>
  <si>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</si>
  <si>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</si>
  <si>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</si>
  <si>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</si>
  <si>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</si>
  <si>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</si>
  <si>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</si>
  <si>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</si>
  <si>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</si>
  <si>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</si>
  <si>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</si>
  <si>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</si>
  <si>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</si>
  <si>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</si>
  <si>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</si>
  <si>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</si>
  <si>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</si>
  <si>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</si>
  <si>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</si>
  <si>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</si>
  <si>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</si>
  <si>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</si>
  <si>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</si>
  <si>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</si>
  <si>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</si>
  <si>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</si>
  <si>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</si>
  <si>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</si>
  <si>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</si>
  <si>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</si>
  <si>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</si>
  <si>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</si>
  <si>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</si>
  <si>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</si>
  <si>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</si>
  <si>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</si>
  <si>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</si>
  <si>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</si>
  <si>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</si>
  <si>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</si>
  <si>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</si>
  <si>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</si>
  <si>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</si>
  <si>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</si>
  <si>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</si>
  <si>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</si>
  <si>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</si>
  <si>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</si>
  <si>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</si>
  <si>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</si>
  <si>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</si>
  <si>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</si>
  <si>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</si>
  <si>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</si>
  <si>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</si>
  <si>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</si>
  <si>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</si>
  <si>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</si>
  <si>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</si>
  <si>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</si>
  <si>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</si>
  <si>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</si>
  <si>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</si>
  <si>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</si>
  <si>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</si>
  <si>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</si>
  <si>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</si>
  <si>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</si>
  <si>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</si>
  <si>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</si>
  <si>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</si>
  <si>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</si>
  <si>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</si>
  <si>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</si>
  <si>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</si>
  <si>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</si>
  <si>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</si>
  <si>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</si>
  <si>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</si>
  <si>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</si>
  <si>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</si>
  <si>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</si>
  <si>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</si>
  <si>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</si>
  <si>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</si>
  <si>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</si>
  <si>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</si>
  <si>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</si>
  <si>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</si>
  <si>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</si>
  <si>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</si>
  <si>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</si>
  <si>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</si>
  <si>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</si>
  <si>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</si>
  <si>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</si>
  <si>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</si>
  <si>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</si>
  <si>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</si>
  <si>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</si>
  <si>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</si>
  <si>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</si>
  <si>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</si>
  <si>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</si>
  <si>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</si>
  <si>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</si>
  <si>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</si>
  <si>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</si>
  <si>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</si>
  <si>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</si>
  <si>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</si>
  <si>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</si>
  <si>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</si>
  <si>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</si>
  <si>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</si>
  <si>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</si>
  <si>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</si>
  <si>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</si>
  <si>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</si>
  <si>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</si>
  <si>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</si>
  <si>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</si>
  <si>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</si>
  <si>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</si>
  <si>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</si>
  <si>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</si>
  <si>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</si>
  <si>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</si>
  <si>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</si>
  <si>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</si>
  <si>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</si>
  <si>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</si>
  <si>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</si>
  <si>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</si>
  <si>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</si>
  <si>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</si>
  <si>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</si>
  <si>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</si>
  <si>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</si>
  <si>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</si>
  <si>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</si>
  <si>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</si>
  <si>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</si>
  <si>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</si>
  <si>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</si>
  <si>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</si>
  <si>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</si>
  <si>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</si>
  <si>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</si>
  <si>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</si>
  <si>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</si>
  <si>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</si>
  <si>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</si>
  <si>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</si>
  <si>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</si>
  <si>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</si>
  <si>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</si>
  <si>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</si>
  <si>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</si>
  <si>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</si>
  <si>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</si>
  <si>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</si>
  <si>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</si>
  <si>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</si>
  <si>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</si>
  <si>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</si>
  <si>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</si>
  <si>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</si>
  <si>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</si>
  <si>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</si>
  <si>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</si>
  <si>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</si>
  <si>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</si>
  <si>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</si>
  <si>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</si>
  <si>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</si>
  <si>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</si>
  <si>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</si>
  <si>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</si>
  <si>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</si>
  <si>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</si>
  <si>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</si>
  <si>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</si>
  <si>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</si>
  <si>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</si>
  <si>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</si>
  <si>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</si>
  <si>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</si>
  <si>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</si>
  <si>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</si>
  <si>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</si>
  <si>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</si>
  <si>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</si>
  <si>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</si>
  <si>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</si>
  <si>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</si>
  <si>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</si>
  <si>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</si>
  <si>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</si>
  <si>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</si>
  <si>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</si>
  <si>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</si>
  <si>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</si>
  <si>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</si>
  <si>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</si>
  <si>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</si>
  <si>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</si>
  <si>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</si>
  <si>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</si>
  <si>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</si>
  <si>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</si>
  <si>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</si>
  <si>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</si>
  <si>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</si>
  <si>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</si>
  <si>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</si>
  <si>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</si>
  <si>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</si>
  <si>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</si>
  <si>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</si>
  <si>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</si>
  <si>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</si>
  <si>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</si>
  <si>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</si>
  <si>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</si>
  <si>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</si>
  <si>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</si>
  <si>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</si>
  <si>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</si>
  <si>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</si>
  <si>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</si>
  <si>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</si>
  <si>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</si>
  <si>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</si>
  <si>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</si>
  <si>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</si>
  <si>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</si>
  <si>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</si>
  <si>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</si>
  <si>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</si>
  <si>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</si>
  <si>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</si>
  <si>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</si>
  <si>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</si>
  <si>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</si>
  <si>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</si>
  <si>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</si>
  <si>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</si>
  <si>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</si>
  <si>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</si>
  <si>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</si>
  <si>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</si>
  <si>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</si>
  <si>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</si>
  <si>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</si>
  <si>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</si>
  <si>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</si>
  <si>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</si>
  <si>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</si>
  <si>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</si>
  <si>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</si>
  <si>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</si>
  <si>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</si>
  <si>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</si>
  <si>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</si>
  <si>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</si>
  <si>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</si>
  <si>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</si>
  <si>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</si>
  <si>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</si>
  <si>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</si>
  <si>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</si>
  <si>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</si>
  <si>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</si>
  <si>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</si>
  <si>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</si>
  <si>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</si>
  <si>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</si>
  <si>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</si>
  <si>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</si>
  <si>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</si>
  <si>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</si>
  <si>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</si>
  <si>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</si>
  <si>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</si>
  <si>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</si>
  <si>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</si>
  <si>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</si>
  <si>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</si>
  <si>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</si>
  <si>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</si>
  <si>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</si>
  <si>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</si>
  <si>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</si>
  <si>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</si>
  <si>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</si>
  <si>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</si>
  <si>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</si>
  <si>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</si>
  <si>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</si>
  <si>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</si>
  <si>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</si>
  <si>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</si>
  <si>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</si>
  <si>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</si>
  <si>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</si>
  <si>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</si>
  <si>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</si>
  <si>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</si>
  <si>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</si>
  <si>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</si>
  <si>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</si>
  <si>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</si>
  <si>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</si>
  <si>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</si>
  <si>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</si>
  <si>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</si>
  <si>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</si>
  <si>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</si>
  <si>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</si>
  <si>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</si>
  <si>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</si>
  <si>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</si>
  <si>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</si>
  <si>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</si>
  <si>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</si>
  <si>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</si>
  <si>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</si>
  <si>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</si>
  <si>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</si>
  <si>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</si>
  <si>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</si>
  <si>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</si>
  <si>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</si>
  <si>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</si>
  <si>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</si>
  <si>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</si>
  <si>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</si>
  <si>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</si>
  <si>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</si>
  <si>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</si>
  <si>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</si>
  <si>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</si>
  <si>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</si>
  <si>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</si>
  <si>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</si>
  <si>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</si>
  <si>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</si>
  <si>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</si>
  <si>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</si>
  <si>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</si>
  <si>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</si>
  <si>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</si>
  <si>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</si>
  <si>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</si>
  <si>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</si>
  <si>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</si>
  <si>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</si>
  <si>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</si>
  <si>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</si>
  <si>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</si>
  <si>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</si>
  <si>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</si>
  <si>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</si>
  <si>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</si>
  <si>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</si>
  <si>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</si>
  <si>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</si>
  <si>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</si>
  <si>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</si>
  <si>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</si>
  <si>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</si>
  <si>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</si>
  <si>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</si>
  <si>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</si>
  <si>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</si>
  <si>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</si>
  <si>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</si>
  <si>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</si>
  <si>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</si>
  <si>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</si>
  <si>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</si>
  <si>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</si>
  <si>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</si>
  <si>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</si>
  <si>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</si>
  <si>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</si>
  <si>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</si>
  <si>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</si>
  <si>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</si>
  <si>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</si>
  <si>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</si>
  <si>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</si>
  <si>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</si>
  <si>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</si>
  <si>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</si>
  <si>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</si>
  <si>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</si>
  <si>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</si>
  <si>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</si>
  <si>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</si>
  <si>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</si>
  <si>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</si>
  <si>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</si>
  <si>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</si>
  <si>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</si>
  <si>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</si>
  <si>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</si>
  <si>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</si>
  <si>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</si>
  <si>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</si>
  <si>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</si>
  <si>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</si>
  <si>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</si>
  <si>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</si>
  <si>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</si>
  <si>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</si>
  <si>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</si>
  <si>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</si>
  <si>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</si>
  <si>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</si>
  <si>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</si>
  <si>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</si>
  <si>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</si>
  <si>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</si>
  <si>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</si>
  <si>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</si>
  <si>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</si>
  <si>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</si>
  <si>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</si>
  <si>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</si>
  <si>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</si>
  <si>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</si>
  <si>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</si>
  <si>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</si>
  <si>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</si>
  <si>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</si>
  <si>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</si>
  <si>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</si>
  <si>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</si>
  <si>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</si>
  <si>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</si>
  <si>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</si>
  <si>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</si>
  <si>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</si>
  <si>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</si>
  <si>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</si>
  <si>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</si>
  <si>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</si>
  <si>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</si>
  <si>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</si>
  <si>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</si>
  <si>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</si>
  <si>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</si>
  <si>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</si>
  <si>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</si>
  <si>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</si>
  <si>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</si>
  <si>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</si>
  <si>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</si>
  <si>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</si>
  <si>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</si>
  <si>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</si>
  <si>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</si>
  <si>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</si>
  <si>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</si>
  <si>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</si>
  <si>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</si>
  <si>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</si>
  <si>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</si>
  <si>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</si>
  <si>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</si>
  <si>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</si>
  <si>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</si>
  <si>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</si>
  <si>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</si>
  <si>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</si>
  <si>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</si>
  <si>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</si>
  <si>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</si>
  <si>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</si>
  <si>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</si>
  <si>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</si>
  <si>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</si>
  <si>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</si>
  <si>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</si>
  <si>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</si>
  <si>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</si>
  <si>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</si>
  <si>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</si>
  <si>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</si>
  <si>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</si>
  <si>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</si>
  <si>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</si>
  <si>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</si>
  <si>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</si>
  <si>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</si>
  <si>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</si>
  <si>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</si>
  <si>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</si>
  <si>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</si>
  <si>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</si>
  <si>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</si>
  <si>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</si>
  <si>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</si>
  <si>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</si>
  <si>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</si>
  <si>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</si>
  <si>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</si>
  <si>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</si>
  <si>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</si>
  <si>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</si>
  <si>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</si>
  <si>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</si>
  <si>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</si>
  <si>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</si>
  <si>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</si>
  <si>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</si>
  <si>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</si>
  <si>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</si>
  <si>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</si>
  <si>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</si>
  <si>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</si>
  <si>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</si>
  <si>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</si>
  <si>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</si>
  <si>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</si>
  <si>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</si>
  <si>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</si>
  <si>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</si>
  <si>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</si>
  <si>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</si>
  <si>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</si>
  <si>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</si>
  <si>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</si>
  <si>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</si>
  <si>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</si>
  <si>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</si>
  <si>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</si>
  <si>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</si>
  <si>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</si>
  <si>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</si>
  <si>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</si>
  <si>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</si>
  <si>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</si>
  <si>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</si>
  <si>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</si>
  <si>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</si>
  <si>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</si>
  <si>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</si>
  <si>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</si>
  <si>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</si>
  <si>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</si>
  <si>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</si>
  <si>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</si>
  <si>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</si>
  <si>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</si>
  <si>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</si>
  <si>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</si>
  <si>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</si>
  <si>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</si>
  <si>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</si>
  <si>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</si>
  <si>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</si>
  <si>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</si>
  <si>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</si>
  <si>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</si>
  <si>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</si>
  <si>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</si>
  <si>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</si>
  <si>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</si>
  <si>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</si>
  <si>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</si>
  <si>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</si>
  <si>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</si>
  <si>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</si>
  <si>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</si>
  <si>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</si>
  <si>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</si>
  <si>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</si>
  <si>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</si>
  <si>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</si>
  <si>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</si>
  <si>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</si>
  <si>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</si>
  <si>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</si>
  <si>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</si>
  <si>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</si>
  <si>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</si>
  <si>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</si>
  <si>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</si>
  <si>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</si>
  <si>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</si>
  <si>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</si>
  <si>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</si>
  <si>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</si>
  <si>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</si>
  <si>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</si>
  <si>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</si>
  <si>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</si>
  <si>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</si>
  <si>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</si>
  <si>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</si>
  <si>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</si>
  <si>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</si>
  <si>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</si>
  <si>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</si>
  <si>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</si>
  <si>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</si>
  <si>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</si>
  <si>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</si>
  <si>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</si>
  <si>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</si>
  <si>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</si>
  <si>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</si>
  <si>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</si>
  <si>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</si>
  <si>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</si>
  <si>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</si>
  <si>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</si>
  <si>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</si>
  <si>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</si>
  <si>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</si>
  <si>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</si>
  <si>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</si>
  <si>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</si>
  <si>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</si>
  <si>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</si>
  <si>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</si>
  <si>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</si>
  <si>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</si>
  <si>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</si>
  <si>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</si>
  <si>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</si>
  <si>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</si>
  <si>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</si>
  <si>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</si>
  <si>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</si>
  <si>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</si>
  <si>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</si>
  <si>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</si>
  <si>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</si>
  <si>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</si>
  <si>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</si>
  <si>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</si>
  <si>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</si>
  <si>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</si>
  <si>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</si>
  <si>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</si>
  <si>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</si>
  <si>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</si>
  <si>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</si>
  <si>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</si>
  <si>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</si>
  <si>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</si>
  <si>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</si>
  <si>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</si>
  <si>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</si>
  <si>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</si>
  <si>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</si>
  <si>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</si>
  <si>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</si>
  <si>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</si>
  <si>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</si>
  <si>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</si>
  <si>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</si>
  <si>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</si>
  <si>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</si>
  <si>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</si>
  <si>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</si>
  <si>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</si>
  <si>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</si>
  <si>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</si>
  <si>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</si>
  <si>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</si>
  <si>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</si>
  <si>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</si>
  <si>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</si>
  <si>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</si>
  <si>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</si>
  <si>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</si>
  <si>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</si>
  <si>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</si>
  <si>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</si>
  <si>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</si>
  <si>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</si>
  <si>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</si>
  <si>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</si>
  <si>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</si>
  <si>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</si>
  <si>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</si>
  <si>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</si>
  <si>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</si>
  <si>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</si>
  <si>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</si>
  <si>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</si>
  <si>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</si>
  <si>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</si>
  <si>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</si>
  <si>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</si>
  <si>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</si>
  <si>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</si>
  <si>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</si>
  <si>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</si>
  <si>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</si>
  <si>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</si>
  <si>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</si>
  <si>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</si>
  <si>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</si>
  <si>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</si>
  <si>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</si>
  <si>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</si>
  <si>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</si>
  <si>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</si>
  <si>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</si>
  <si>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</si>
  <si>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</si>
  <si>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</si>
  <si>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</si>
  <si>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</si>
  <si>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</si>
  <si>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</si>
  <si>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</si>
  <si>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</si>
  <si>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</si>
  <si>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</si>
  <si>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</si>
  <si>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</si>
  <si>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</si>
  <si>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</si>
  <si>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</si>
  <si>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</si>
  <si>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</si>
  <si>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</si>
  <si>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</si>
  <si>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</si>
  <si>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</si>
  <si>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</si>
  <si>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</si>
  <si>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</si>
  <si>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</si>
  <si>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</si>
  <si>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</si>
  <si>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</si>
  <si>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</si>
  <si>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</si>
  <si>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</si>
  <si>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</si>
  <si>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</si>
  <si>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</si>
  <si>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</si>
  <si>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</si>
  <si>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</si>
  <si>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</si>
  <si>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</si>
  <si>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</si>
  <si>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</si>
  <si>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</si>
  <si>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</si>
  <si>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</si>
  <si>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</si>
  <si>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</si>
  <si>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</si>
  <si>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</si>
  <si>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</si>
  <si>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</si>
  <si>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</si>
  <si>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</si>
  <si>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</si>
  <si>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</si>
  <si>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</si>
  <si>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</si>
  <si>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</si>
  <si>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</si>
  <si>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</si>
  <si>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</si>
  <si>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</si>
  <si>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</si>
  <si>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</si>
  <si>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</si>
  <si>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</si>
  <si>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</si>
  <si>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</si>
  <si>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</si>
  <si>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</si>
  <si>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</si>
  <si>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</si>
  <si>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</si>
  <si>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</si>
  <si>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</si>
  <si>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</si>
  <si>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</si>
  <si>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</si>
  <si>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</si>
  <si>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</si>
  <si>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</si>
  <si>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</si>
  <si>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</si>
  <si>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</si>
  <si>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</si>
  <si>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</si>
  <si>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</si>
  <si>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</si>
  <si>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</si>
  <si>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</si>
  <si>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</si>
  <si>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</si>
  <si>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</si>
  <si>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</si>
  <si>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</si>
  <si>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</si>
  <si>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</si>
  <si>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</si>
  <si>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</si>
  <si>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</si>
  <si>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</si>
  <si>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</si>
  <si>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</si>
  <si>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</si>
  <si>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</si>
  <si>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</si>
  <si>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</si>
  <si>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</si>
  <si>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</si>
  <si>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</si>
  <si>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</si>
  <si>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</si>
  <si>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</si>
  <si>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</si>
  <si>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</si>
  <si>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</si>
  <si>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</si>
  <si>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</si>
  <si>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</si>
  <si>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</si>
  <si>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</si>
  <si>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</si>
  <si>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</si>
  <si>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</si>
  <si>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</si>
  <si>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</si>
  <si>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</si>
  <si>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</si>
  <si>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</si>
  <si>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</si>
  <si>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</si>
  <si>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</si>
  <si>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</si>
  <si>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</si>
  <si>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</si>
  <si>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</si>
  <si>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</si>
  <si>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</si>
  <si>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</si>
  <si>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</si>
  <si>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</si>
  <si>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</si>
  <si>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</si>
  <si>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</si>
  <si>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</si>
  <si>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</si>
  <si>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</si>
  <si>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</si>
  <si>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</si>
  <si>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</si>
  <si>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</si>
  <si>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</si>
  <si>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</si>
  <si>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</si>
  <si>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</si>
  <si>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</si>
  <si>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</si>
  <si>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</si>
  <si>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</si>
  <si>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</si>
  <si>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</si>
  <si>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</si>
  <si>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</si>
  <si>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</si>
  <si>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</si>
  <si>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</si>
  <si>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</si>
  <si>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</si>
  <si>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</si>
  <si>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</si>
  <si>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</si>
  <si>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</si>
  <si>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</si>
  <si>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</si>
  <si>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</si>
  <si>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</si>
  <si>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</si>
  <si>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</si>
  <si>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</si>
  <si>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</si>
  <si>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</si>
  <si>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</si>
  <si>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</si>
  <si>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</si>
  <si>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</si>
  <si>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</si>
  <si>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</si>
  <si>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</si>
  <si>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</si>
  <si>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</si>
  <si>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</si>
  <si>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</si>
  <si>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</si>
  <si>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</si>
  <si>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</si>
  <si>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</si>
  <si>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</si>
  <si>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</si>
  <si>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</si>
  <si>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</si>
  <si>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</si>
  <si>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</si>
  <si>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</si>
  <si>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</si>
  <si>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</si>
  <si>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</si>
  <si>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</si>
  <si>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</si>
  <si>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</si>
  <si>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</si>
  <si>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</si>
  <si>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</si>
  <si>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</si>
  <si>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</si>
  <si>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</si>
  <si>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</si>
  <si>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</si>
  <si>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</si>
  <si>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</si>
  <si>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</si>
  <si>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</si>
  <si>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</si>
  <si>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</si>
  <si>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</si>
  <si>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</si>
  <si>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</si>
  <si>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</si>
  <si>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</si>
  <si>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</si>
  <si>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</si>
  <si>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</si>
  <si>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</si>
  <si>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</si>
  <si>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</si>
  <si>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</si>
  <si>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</si>
  <si>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</si>
  <si>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</si>
  <si>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</si>
  <si>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</si>
  <si>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</si>
  <si>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</si>
  <si>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</si>
  <si>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</si>
  <si>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</si>
  <si>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</si>
  <si>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</si>
  <si>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</si>
  <si>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</si>
  <si>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</si>
  <si>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</si>
  <si>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</si>
  <si>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</si>
  <si>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</si>
  <si>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</si>
  <si>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</si>
  <si>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</si>
  <si>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</si>
  <si>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</si>
  <si>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</si>
  <si>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</si>
  <si>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</si>
  <si>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</si>
  <si>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</si>
  <si>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</si>
  <si>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</si>
  <si>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</si>
  <si>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</si>
  <si>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</si>
  <si>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</si>
  <si>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</si>
  <si>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</si>
  <si>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</si>
  <si>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</si>
  <si>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</si>
  <si>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</si>
  <si>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</si>
  <si>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</si>
  <si>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</si>
  <si>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</si>
  <si>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</si>
  <si>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</si>
  <si>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</si>
  <si>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</si>
  <si>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</si>
  <si>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</si>
  <si>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</si>
  <si>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</si>
  <si>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</si>
  <si>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</si>
  <si>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</si>
  <si>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</si>
  <si>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</si>
  <si>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</si>
  <si>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</si>
  <si>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</si>
  <si>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</si>
  <si>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</si>
  <si>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</si>
  <si>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</si>
  <si>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</si>
  <si>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</si>
  <si>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</si>
  <si>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</si>
  <si>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</si>
  <si>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</si>
  <si>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</si>
  <si>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</si>
  <si>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</si>
  <si>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</si>
  <si>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</si>
  <si>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</si>
  <si>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</si>
  <si>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</si>
  <si>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</si>
  <si>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</si>
  <si>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</si>
  <si>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</si>
  <si>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</si>
  <si>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</si>
  <si>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</si>
  <si>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</si>
  <si>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</si>
  <si>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</si>
  <si>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</si>
  <si>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</si>
  <si>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</si>
  <si>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</si>
  <si>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</si>
  <si>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</si>
  <si>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</si>
  <si>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</si>
  <si>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</si>
  <si>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</si>
  <si>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</si>
  <si>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</si>
  <si>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</si>
  <si>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</si>
  <si>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</si>
  <si>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</si>
  <si>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</si>
  <si>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</si>
  <si>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</si>
  <si>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</si>
  <si>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</si>
  <si>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</si>
  <si>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</si>
  <si>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</si>
  <si>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</si>
  <si>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</si>
  <si>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</si>
  <si>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</si>
  <si>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</si>
  <si>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</si>
  <si>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</si>
  <si>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</si>
  <si>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</si>
  <si>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</si>
  <si>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</si>
  <si>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</si>
  <si>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</si>
  <si>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</si>
  <si>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</si>
  <si>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</si>
  <si>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</si>
  <si>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</si>
  <si>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</si>
  <si>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</si>
  <si>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</si>
  <si>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</si>
  <si>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</si>
  <si>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</si>
  <si>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</si>
  <si>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</si>
  <si>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</si>
  <si>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</si>
  <si>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</si>
  <si>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</si>
  <si>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</si>
  <si>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</si>
  <si>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</si>
  <si>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</si>
  <si>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</si>
  <si>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</si>
  <si>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</si>
  <si>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</si>
  <si>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</si>
  <si>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</si>
  <si>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</si>
  <si>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</si>
  <si>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</si>
  <si>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</si>
  <si>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</si>
  <si>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</si>
  <si>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</si>
  <si>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</si>
  <si>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</si>
  <si>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</si>
  <si>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</si>
  <si>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</si>
  <si>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</si>
  <si>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</si>
  <si>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</si>
  <si>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</si>
  <si>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</si>
  <si>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</si>
  <si>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</si>
  <si>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</si>
  <si>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</si>
  <si>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</si>
  <si>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</si>
  <si>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</si>
  <si>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</si>
  <si>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</si>
  <si>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</si>
  <si>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</si>
  <si>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</si>
  <si>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</si>
  <si>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</si>
  <si>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</si>
  <si>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</si>
  <si>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</si>
  <si>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</si>
  <si>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</si>
  <si>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</si>
  <si>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</si>
  <si>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</si>
  <si>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</si>
  <si>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</si>
  <si>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</si>
  <si>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</si>
  <si>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</si>
  <si>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</si>
  <si>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</si>
  <si>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</si>
  <si>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</si>
  <si>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</si>
  <si>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</si>
  <si>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</si>
  <si>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</si>
  <si>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</si>
  <si>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</si>
  <si>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</si>
  <si>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</si>
  <si>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</si>
  <si>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</si>
  <si>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</si>
  <si>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</si>
  <si>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</si>
  <si>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</si>
  <si>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</si>
  <si>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</si>
  <si>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</si>
  <si>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</si>
  <si>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</si>
  <si>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</si>
  <si>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</si>
  <si>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</si>
  <si>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</si>
  <si>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</si>
  <si>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</si>
  <si>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</si>
  <si>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</si>
  <si>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</si>
  <si>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</si>
  <si>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</si>
  <si>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</si>
  <si>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</si>
  <si>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</si>
  <si>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</si>
  <si>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</si>
  <si>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</si>
  <si>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</si>
  <si>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</si>
  <si>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</si>
  <si>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</si>
  <si>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</si>
  <si>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</si>
  <si>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</si>
  <si>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</si>
  <si>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</si>
  <si>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</si>
  <si>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</si>
  <si>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</si>
  <si>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</si>
  <si>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</si>
  <si>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</si>
  <si>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</si>
  <si>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</si>
  <si>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</si>
  <si>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</si>
  <si>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</si>
  <si>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</si>
  <si>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</si>
  <si>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</si>
  <si>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</si>
  <si>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</si>
  <si>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</si>
  <si>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</si>
  <si>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</si>
  <si>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</si>
  <si>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</si>
  <si>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</si>
  <si>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</si>
  <si>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</si>
  <si>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</si>
  <si>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</si>
  <si>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</si>
  <si>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</si>
  <si>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</si>
  <si>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</si>
  <si>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</si>
  <si>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</si>
  <si>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</si>
  <si>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</si>
  <si>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</si>
  <si>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</si>
  <si>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</si>
  <si>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</si>
  <si>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</si>
  <si>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</si>
  <si>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</si>
  <si>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</si>
  <si>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</si>
  <si>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</si>
  <si>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</si>
  <si>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</si>
  <si>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</si>
  <si>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</si>
  <si>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</si>
  <si>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</si>
  <si>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</si>
  <si>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</si>
  <si>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</si>
  <si>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</si>
  <si>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</si>
  <si>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</si>
  <si>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</si>
  <si>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</si>
  <si>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</si>
  <si>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</si>
  <si>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</si>
  <si>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</si>
  <si>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</si>
  <si>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</si>
  <si>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</si>
  <si>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</si>
  <si>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</si>
  <si>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</si>
  <si>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</si>
  <si>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</si>
  <si>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</si>
  <si>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</si>
  <si>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</si>
  <si>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</si>
  <si>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</si>
  <si>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</si>
  <si>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</si>
  <si>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</si>
  <si>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</si>
  <si>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</si>
  <si>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</si>
  <si>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</si>
  <si>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</si>
  <si>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</si>
  <si>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</si>
  <si>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</si>
  <si>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</si>
  <si>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</si>
  <si>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</si>
  <si>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</si>
  <si>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</si>
  <si>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</si>
  <si>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</si>
  <si>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</si>
  <si>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</si>
  <si>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</si>
  <si>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</si>
  <si>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</si>
  <si>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</si>
  <si>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</si>
  <si>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</si>
  <si>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</si>
  <si>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</si>
  <si>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</si>
  <si>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</si>
  <si>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</si>
  <si>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</si>
  <si>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</si>
  <si>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</si>
  <si>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</si>
  <si>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</si>
  <si>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</si>
  <si>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</si>
  <si>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</si>
  <si>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</si>
  <si>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</si>
  <si>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</si>
  <si>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</si>
  <si>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</si>
  <si>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</si>
  <si>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</si>
  <si>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</si>
  <si>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</si>
  <si>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</si>
  <si>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</si>
  <si>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</si>
  <si>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</si>
  <si>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</si>
  <si>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</si>
  <si>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</si>
  <si>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</si>
  <si>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</si>
  <si>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</si>
  <si>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</si>
  <si>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</si>
  <si>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</si>
  <si>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</si>
  <si>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</si>
  <si>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</si>
  <si>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</si>
  <si>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</si>
  <si>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</si>
  <si>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</si>
  <si>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</si>
  <si>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</si>
  <si>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</si>
  <si>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</si>
  <si>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</si>
  <si>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</si>
  <si>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</si>
  <si>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</si>
  <si>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</si>
  <si>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</si>
  <si>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</si>
  <si>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</si>
  <si>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</si>
  <si>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</si>
  <si>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</si>
  <si>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</si>
  <si>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</si>
  <si>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</si>
  <si>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</si>
  <si>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</si>
  <si>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</si>
  <si>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</si>
  <si>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</si>
  <si>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</si>
  <si>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</si>
  <si>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</si>
  <si>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</si>
  <si>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</si>
  <si>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</si>
  <si>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</si>
  <si>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</si>
  <si>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</si>
  <si>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</si>
  <si>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</si>
  <si>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</si>
  <si>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</si>
  <si>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</si>
  <si>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</si>
  <si>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</si>
  <si>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</si>
  <si>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</si>
  <si>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</si>
  <si>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</si>
  <si>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</si>
  <si>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</si>
  <si>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</si>
  <si>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</si>
  <si>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</si>
  <si>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</si>
  <si>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</si>
  <si>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</si>
  <si>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</si>
  <si>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</si>
  <si>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</si>
  <si>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</si>
  <si>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</si>
  <si>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</si>
  <si>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</si>
  <si>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</si>
  <si>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</si>
  <si>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</si>
  <si>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</si>
  <si>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</si>
  <si>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</si>
  <si>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</si>
  <si>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</si>
  <si>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</si>
  <si>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</si>
  <si>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</si>
  <si>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</si>
  <si>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</si>
  <si>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</si>
  <si>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</si>
  <si>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</si>
  <si>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</si>
  <si>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</si>
  <si>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</si>
  <si>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</si>
  <si>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</si>
  <si>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</si>
  <si>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</si>
  <si>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</si>
  <si>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</si>
  <si>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</si>
  <si>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</si>
  <si>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</si>
  <si>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</si>
  <si>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</si>
  <si>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</si>
  <si>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</si>
  <si>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</si>
  <si>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</si>
  <si>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</si>
  <si>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</si>
  <si>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</si>
  <si>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</si>
  <si>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</si>
  <si>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</si>
  <si>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</si>
  <si>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</si>
  <si>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</si>
  <si>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</si>
  <si>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</si>
  <si>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</si>
  <si>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</si>
  <si>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</si>
  <si>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</si>
  <si>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</si>
  <si>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</si>
  <si>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</si>
  <si>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</si>
  <si>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</si>
  <si>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</si>
  <si>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</si>
  <si>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</si>
  <si>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</si>
  <si>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</si>
  <si>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</si>
  <si>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</si>
  <si>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</si>
  <si>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</si>
  <si>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</si>
  <si>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</si>
  <si>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</si>
  <si>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</si>
  <si>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</si>
  <si>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</si>
  <si>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</si>
  <si>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</si>
  <si>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</si>
  <si>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</si>
  <si>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</si>
  <si>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</si>
  <si>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</si>
  <si>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</si>
  <si>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</si>
  <si>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</si>
  <si>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</si>
  <si>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</si>
  <si>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</si>
  <si>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</si>
  <si>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</si>
  <si>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</si>
  <si>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</si>
  <si>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</si>
  <si>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</si>
  <si>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</si>
  <si>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</si>
  <si>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</si>
  <si>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</si>
  <si>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</si>
  <si>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</si>
  <si>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</si>
  <si>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</si>
  <si>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</si>
  <si>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</si>
  <si>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</si>
  <si>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</si>
  <si>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</si>
  <si>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</si>
  <si>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</si>
  <si>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</si>
  <si>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</si>
  <si>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</si>
  <si>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</si>
  <si>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</si>
  <si>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</si>
  <si>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</si>
  <si>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</si>
  <si>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</si>
  <si>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</si>
  <si>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</si>
  <si>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</si>
  <si>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</si>
  <si>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</si>
  <si>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</si>
  <si>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</si>
  <si>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</si>
  <si>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</si>
  <si>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</si>
  <si>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</si>
  <si>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</si>
  <si>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</si>
  <si>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</si>
  <si>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</si>
  <si>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</si>
  <si>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</si>
  <si>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</si>
  <si>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</si>
  <si>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</si>
  <si>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</si>
  <si>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</si>
  <si>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</si>
  <si>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</si>
  <si>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</si>
  <si>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</si>
  <si>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</si>
  <si>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</si>
  <si>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</si>
  <si>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</si>
  <si>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</si>
  <si>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</si>
  <si>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</si>
  <si>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</si>
  <si>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</si>
  <si>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</si>
  <si>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</si>
  <si>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</si>
  <si>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</si>
  <si>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</si>
  <si>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</si>
  <si>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</si>
  <si>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</si>
  <si>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</si>
  <si>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</si>
  <si>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</si>
  <si>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</si>
  <si>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</si>
  <si>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</si>
  <si>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</si>
  <si>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</si>
  <si>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</si>
  <si>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</si>
  <si>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</si>
  <si>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</si>
  <si>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</si>
  <si>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</si>
  <si>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</si>
  <si>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</si>
  <si>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</si>
  <si>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</si>
  <si>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</si>
  <si>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</si>
  <si>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</si>
  <si>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</si>
  <si>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</si>
  <si>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</si>
  <si>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</si>
  <si>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</si>
  <si>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</si>
  <si>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</si>
  <si>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</si>
  <si>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</si>
  <si>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</si>
  <si>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</si>
  <si>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</si>
  <si>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</si>
  <si>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</si>
  <si>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</si>
  <si>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</si>
  <si>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</si>
  <si>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</si>
  <si>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</si>
  <si>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</si>
  <si>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</si>
  <si>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</si>
  <si>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</si>
  <si>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</si>
  <si>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</si>
  <si>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</si>
  <si>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</si>
  <si>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</si>
  <si>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</si>
  <si>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</si>
  <si>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</si>
  <si>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</si>
  <si>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</si>
  <si>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</si>
  <si>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</si>
  <si>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</si>
  <si>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</si>
  <si>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</si>
  <si>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</si>
  <si>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</si>
  <si>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</si>
  <si>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</si>
  <si>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</si>
  <si>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</si>
  <si>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</si>
  <si>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</si>
  <si>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</si>
  <si>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</si>
  <si>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</si>
  <si>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</si>
  <si>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</si>
  <si>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</si>
  <si>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</si>
  <si>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</si>
  <si>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</si>
  <si>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</si>
  <si>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</si>
  <si>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</si>
  <si>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</si>
  <si>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</si>
  <si>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</si>
  <si>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</si>
  <si>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</si>
  <si>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</si>
  <si>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</si>
  <si>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</si>
  <si>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</si>
  <si>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</si>
  <si>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</si>
  <si>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</si>
  <si>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</si>
  <si>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</si>
  <si>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</si>
  <si>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</si>
  <si>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</si>
  <si>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</si>
  <si>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</si>
  <si>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</si>
  <si>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</si>
  <si>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</si>
  <si>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</si>
  <si>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</si>
  <si>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</si>
  <si>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</si>
  <si>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</si>
  <si>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</si>
  <si>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</si>
  <si>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</si>
  <si>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</si>
  <si>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</si>
  <si>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</si>
  <si>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</si>
  <si>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</si>
  <si>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</si>
  <si>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</si>
  <si>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</si>
  <si>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</si>
  <si>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</si>
  <si>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</si>
  <si>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</si>
  <si>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</si>
  <si>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</si>
  <si>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</si>
  <si>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</si>
  <si>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</si>
  <si>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</si>
  <si>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</si>
  <si>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</si>
  <si>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</si>
  <si>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</si>
  <si>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</si>
  <si>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</si>
  <si>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</si>
  <si>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</si>
  <si>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</si>
  <si>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</si>
  <si>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</si>
  <si>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</si>
  <si>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</si>
  <si>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</si>
  <si>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</si>
  <si>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</si>
  <si>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</si>
  <si>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</si>
  <si>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</si>
  <si>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</si>
  <si>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</si>
  <si>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</si>
  <si>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</si>
  <si>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</si>
  <si>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</si>
  <si>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</si>
  <si>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</si>
  <si>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</si>
  <si>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</si>
  <si>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</si>
  <si>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</si>
  <si>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</si>
  <si>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</si>
  <si>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</si>
  <si>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</si>
  <si>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</si>
  <si>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</si>
  <si>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</si>
  <si>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</si>
  <si>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</si>
  <si>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</si>
  <si>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</si>
  <si>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</si>
  <si>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</si>
  <si>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</si>
  <si>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</si>
  <si>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</si>
  <si>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</si>
  <si>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</si>
  <si>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</si>
  <si>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</si>
  <si>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</si>
  <si>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</si>
  <si>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</si>
  <si>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</si>
  <si>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</si>
  <si>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</si>
  <si>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</si>
  <si>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</si>
  <si>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</si>
  <si>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</si>
  <si>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</si>
  <si>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</si>
  <si>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</si>
  <si>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</si>
  <si>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</si>
  <si>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</si>
  <si>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</si>
  <si>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</si>
  <si>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</si>
  <si>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</si>
  <si>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</si>
  <si>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</si>
  <si>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</si>
  <si>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</si>
  <si>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</si>
  <si>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</si>
  <si>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</si>
  <si>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</si>
  <si>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</si>
  <si>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</si>
  <si>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</si>
  <si>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</si>
  <si>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</si>
  <si>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</si>
  <si>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</si>
  <si>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</si>
  <si>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</si>
  <si>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</si>
  <si>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</si>
  <si>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</si>
  <si>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</si>
  <si>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</si>
  <si>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</si>
  <si>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</si>
  <si>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</si>
  <si>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</si>
  <si>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</si>
  <si>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</si>
  <si>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</si>
  <si>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</si>
  <si>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</si>
  <si>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</si>
  <si>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</si>
  <si>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</si>
  <si>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</si>
  <si>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</si>
  <si>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</si>
  <si>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</si>
  <si>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</si>
  <si>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</si>
  <si>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</si>
  <si>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</si>
  <si>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</si>
  <si>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</si>
  <si>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</si>
  <si>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</si>
  <si>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</si>
  <si>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</si>
  <si>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</si>
  <si>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</si>
  <si>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</si>
  <si>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</si>
  <si>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</si>
  <si>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</si>
  <si>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</si>
  <si>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</si>
  <si>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</si>
  <si>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</si>
  <si>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</si>
  <si>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</si>
  <si>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</si>
  <si>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</si>
  <si>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</si>
  <si>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</si>
  <si>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</si>
  <si>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</si>
  <si>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</si>
  <si>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</si>
  <si>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</si>
  <si>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</si>
  <si>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</si>
  <si>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</si>
  <si>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</si>
  <si>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</si>
  <si>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</si>
  <si>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</si>
  <si>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</si>
  <si>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</si>
  <si>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</si>
  <si>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</si>
  <si>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</si>
  <si>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</si>
  <si>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</si>
  <si>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</si>
  <si>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</si>
  <si>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</si>
  <si>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</si>
  <si>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</si>
  <si>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</si>
  <si>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</si>
  <si>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</si>
  <si>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</si>
  <si>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</si>
  <si>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</si>
  <si>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</si>
  <si>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</si>
  <si>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</si>
  <si>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</si>
  <si>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</si>
  <si>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</si>
  <si>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</si>
  <si>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</si>
  <si>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</si>
  <si>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</si>
  <si>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</si>
  <si>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</si>
  <si>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</si>
  <si>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</si>
  <si>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</si>
  <si>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</si>
  <si>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</si>
  <si>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</si>
  <si>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</si>
  <si>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</si>
  <si>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</si>
  <si>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</si>
  <si>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</si>
  <si>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</si>
  <si>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</si>
  <si>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</si>
  <si>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</si>
  <si>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</si>
  <si>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</si>
  <si>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</si>
  <si>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</si>
  <si>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</si>
  <si>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</si>
  <si>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</si>
  <si>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</si>
  <si>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</si>
  <si>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</si>
  <si>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</si>
  <si>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</si>
  <si>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</si>
  <si>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</si>
  <si>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</si>
  <si>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</si>
  <si>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</si>
  <si>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</si>
  <si>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</si>
  <si>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</si>
  <si>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</si>
  <si>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</si>
  <si>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</si>
  <si>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</si>
  <si>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</si>
  <si>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</si>
  <si>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</si>
  <si>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</si>
  <si>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</si>
  <si>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</si>
  <si>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</si>
  <si>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</si>
  <si>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</si>
  <si>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</si>
  <si>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</si>
  <si>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</si>
  <si>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</si>
  <si>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</si>
  <si>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</si>
  <si>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</si>
  <si>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</si>
  <si>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</si>
  <si>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</si>
  <si>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</si>
  <si>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</si>
  <si>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</si>
  <si>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</si>
  <si>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</si>
  <si>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</si>
  <si>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</si>
  <si>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</si>
  <si>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</si>
  <si>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</si>
  <si>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</si>
  <si>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</si>
  <si>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</si>
  <si>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</si>
  <si>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</si>
  <si>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</si>
  <si>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</si>
  <si>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</si>
  <si>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</si>
  <si>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</si>
  <si>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</si>
  <si>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</si>
  <si>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</si>
  <si>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</si>
  <si>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</si>
  <si>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</si>
  <si>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</si>
  <si>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</si>
  <si>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</si>
  <si>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</si>
  <si>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</si>
  <si>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</si>
  <si>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</si>
  <si>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</si>
  <si>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</si>
  <si>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</si>
  <si>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</si>
  <si>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</si>
  <si>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</si>
  <si>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</si>
  <si>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</si>
  <si>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</si>
  <si>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</si>
  <si>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</si>
  <si>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</si>
  <si>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</si>
  <si>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</si>
  <si>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</si>
  <si>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</si>
  <si>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</si>
  <si>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</si>
  <si>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</si>
  <si>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</si>
  <si>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</si>
  <si>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</si>
  <si>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</si>
  <si>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</si>
  <si>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</si>
  <si>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</si>
  <si>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</si>
  <si>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</si>
  <si>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</si>
  <si>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</si>
  <si>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</si>
  <si>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</si>
  <si>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</si>
  <si>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</si>
  <si>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</si>
  <si>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</si>
  <si>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</si>
  <si>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</si>
  <si>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</si>
  <si>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</si>
  <si>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</si>
  <si>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</si>
  <si>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</si>
  <si>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</si>
  <si>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</si>
  <si>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</si>
  <si>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</si>
  <si>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</si>
  <si>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</si>
  <si>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</si>
  <si>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</si>
  <si>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</si>
  <si>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</si>
  <si>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</si>
  <si>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</si>
  <si>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</si>
  <si>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</si>
  <si>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</si>
  <si>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</si>
  <si>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</si>
  <si>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</si>
  <si>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</si>
  <si>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</si>
  <si>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</si>
  <si>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</si>
  <si>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</si>
  <si>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</si>
  <si>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</si>
  <si>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</si>
  <si>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</si>
  <si>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</si>
  <si>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</si>
  <si>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</si>
  <si>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</si>
  <si>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</si>
  <si>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</si>
  <si>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</si>
  <si>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</si>
  <si>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</si>
  <si>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</si>
  <si>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</si>
  <si>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</si>
  <si>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</si>
  <si>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</si>
  <si>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</si>
  <si>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</si>
  <si>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</si>
  <si>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</si>
  <si>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</si>
  <si>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</si>
  <si>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</si>
  <si>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</si>
  <si>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</si>
  <si>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</si>
  <si>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</si>
  <si>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</si>
  <si>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</si>
  <si>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</si>
  <si>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</si>
  <si>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</si>
  <si>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</si>
  <si>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</si>
  <si>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</si>
  <si>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</si>
  <si>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</si>
  <si>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</si>
  <si>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</si>
  <si>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</si>
  <si>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</si>
  <si>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</si>
  <si>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</si>
  <si>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</si>
  <si>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</si>
  <si>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</si>
  <si>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</si>
  <si>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</si>
  <si>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</si>
  <si>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</si>
  <si>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</si>
  <si>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</si>
  <si>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</si>
  <si>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</si>
  <si>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</si>
  <si>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</si>
  <si>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</si>
  <si>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</si>
  <si>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</si>
  <si>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</si>
  <si>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</si>
  <si>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</si>
  <si>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</si>
  <si>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</si>
  <si>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</si>
  <si>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</si>
  <si>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</si>
  <si>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</si>
  <si>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</si>
  <si>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</si>
  <si>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</si>
  <si>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</si>
  <si>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</si>
  <si>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</si>
  <si>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</si>
  <si>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</si>
  <si>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</si>
  <si>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</si>
  <si>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</si>
  <si>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</si>
  <si>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</si>
  <si>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</si>
  <si>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</si>
  <si>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</si>
  <si>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</si>
  <si>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</si>
  <si>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</si>
  <si>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</si>
  <si>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</si>
  <si>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</si>
  <si>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</si>
  <si>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</si>
  <si>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</si>
  <si>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</si>
  <si>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</si>
  <si>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</si>
  <si>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</si>
  <si>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</si>
  <si>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</si>
  <si>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</si>
  <si>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</si>
  <si>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</si>
  <si>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</si>
  <si>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</si>
  <si>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</si>
  <si>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</si>
  <si>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</si>
  <si>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</si>
  <si>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</si>
  <si>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</si>
  <si>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</si>
  <si>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</si>
  <si>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</si>
  <si>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</si>
  <si>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</si>
  <si>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</si>
  <si>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</si>
  <si>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</si>
  <si>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</si>
  <si>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</si>
  <si>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</si>
  <si>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</si>
  <si>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</si>
  <si>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</si>
  <si>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</si>
  <si>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</si>
  <si>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</si>
  <si>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</si>
  <si>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</si>
  <si>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</si>
  <si>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</si>
  <si>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</si>
  <si>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</si>
  <si>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</si>
  <si>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</si>
  <si>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</si>
  <si>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</si>
  <si>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</si>
  <si>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</si>
  <si>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</si>
  <si>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</si>
  <si>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</si>
  <si>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</si>
  <si>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</si>
  <si>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</si>
  <si>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</si>
  <si>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</si>
  <si>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</si>
  <si>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</si>
  <si>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</si>
  <si>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</si>
  <si>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</si>
  <si>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</si>
  <si>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</si>
  <si>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</si>
  <si>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</si>
  <si>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</si>
  <si>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</si>
  <si>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</si>
  <si>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</si>
  <si>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</si>
  <si>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</si>
  <si>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</si>
  <si>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</si>
  <si>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</si>
  <si>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</si>
  <si>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</si>
  <si>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</si>
  <si>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</si>
  <si>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</si>
  <si>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</si>
  <si>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</si>
  <si>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</si>
  <si>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</si>
  <si>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</si>
  <si>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</si>
  <si>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</si>
  <si>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</si>
  <si>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</si>
  <si>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</si>
  <si>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</si>
  <si>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</si>
  <si>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</si>
  <si>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</si>
  <si>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</si>
  <si>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</si>
  <si>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</si>
  <si>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</si>
  <si>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</si>
  <si>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</si>
  <si>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</si>
  <si>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</si>
  <si>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</si>
  <si>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</si>
  <si>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</si>
  <si>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</si>
  <si>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</si>
  <si>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</si>
  <si>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</si>
  <si>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</si>
  <si>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</si>
  <si>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</si>
  <si>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</si>
  <si>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</si>
  <si>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</si>
  <si>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</si>
  <si>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</si>
  <si>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</si>
  <si>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</si>
  <si>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</si>
  <si>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</si>
  <si>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</si>
  <si>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</si>
  <si>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</si>
  <si>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</si>
  <si>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</si>
  <si>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</si>
  <si>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</si>
  <si>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</si>
  <si>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</si>
  <si>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</si>
  <si>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</si>
  <si>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</si>
  <si>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</si>
  <si>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</si>
  <si>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</si>
  <si>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</si>
  <si>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</si>
  <si>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</si>
  <si>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</si>
  <si>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</si>
  <si>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</si>
  <si>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</si>
  <si>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</si>
  <si>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</si>
  <si>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</si>
  <si>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</si>
  <si>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</si>
  <si>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</si>
  <si>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</si>
  <si>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</si>
  <si>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</si>
  <si>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</si>
  <si>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</si>
  <si>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</si>
  <si>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</si>
  <si>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</si>
  <si>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</si>
  <si>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</si>
  <si>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</si>
  <si>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</si>
  <si>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</si>
  <si>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</si>
  <si>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</si>
  <si>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</si>
  <si>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</si>
  <si>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</si>
  <si>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</si>
  <si>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</si>
  <si>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</si>
  <si>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</si>
  <si>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</si>
  <si>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</si>
  <si>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</si>
  <si>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</si>
  <si>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</si>
  <si>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</si>
  <si>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</si>
  <si>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</si>
  <si>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</si>
  <si>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</si>
  <si>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</si>
  <si>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</si>
  <si>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</si>
  <si>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</si>
  <si>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</si>
  <si>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</si>
  <si>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</si>
  <si>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</si>
  <si>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</si>
  <si>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</si>
  <si>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</si>
  <si>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</si>
  <si>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</si>
  <si>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</si>
  <si>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</si>
  <si>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</si>
  <si>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</si>
  <si>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</si>
  <si>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</si>
  <si>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</si>
  <si>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</si>
  <si>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</si>
  <si>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</si>
  <si>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</si>
  <si>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</si>
  <si>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</si>
  <si>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</si>
  <si>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</si>
  <si>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</si>
  <si>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</si>
  <si>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</si>
  <si>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</si>
  <si>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</si>
  <si>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</si>
  <si>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</si>
  <si>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</si>
  <si>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</si>
  <si>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</si>
  <si>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</si>
  <si>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</si>
  <si>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</si>
  <si>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</si>
  <si>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</si>
  <si>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</si>
  <si>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</si>
  <si>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</si>
  <si>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</si>
  <si>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</si>
  <si>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</si>
  <si>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</si>
  <si>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</si>
  <si>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</si>
  <si>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</si>
  <si>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</si>
  <si>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</si>
  <si>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</si>
  <si>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</si>
  <si>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</si>
  <si>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</si>
  <si>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</si>
  <si>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</si>
  <si>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</si>
  <si>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</si>
  <si>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</si>
  <si>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</si>
  <si>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</si>
  <si>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</si>
  <si>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</si>
  <si>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</si>
  <si>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</si>
  <si>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</si>
  <si>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</si>
  <si>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</si>
  <si>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</si>
  <si>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</si>
  <si>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</si>
  <si>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</si>
  <si>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</si>
  <si>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</si>
  <si>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</si>
  <si>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</si>
  <si>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</si>
  <si>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</si>
  <si>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</si>
  <si>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</si>
  <si>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</si>
  <si>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</si>
  <si>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</si>
  <si>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</si>
  <si>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</si>
  <si>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</si>
  <si>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</si>
  <si>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</si>
  <si>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</si>
  <si>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</si>
  <si>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</si>
  <si>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</si>
  <si>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</si>
  <si>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</si>
  <si>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</si>
  <si>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</si>
  <si>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</si>
  <si>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</si>
  <si>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</si>
  <si>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</si>
  <si>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</si>
  <si>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</si>
  <si>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</si>
  <si>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</si>
  <si>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</si>
  <si>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</si>
  <si>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</si>
  <si>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</si>
  <si>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</si>
  <si>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</si>
  <si>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</si>
  <si>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</si>
  <si>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</si>
  <si>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</si>
  <si>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</si>
  <si>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</si>
  <si>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</si>
  <si>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</si>
  <si>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</si>
  <si>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</si>
  <si>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</si>
  <si>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</si>
  <si>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</si>
  <si>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</si>
  <si>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</si>
  <si>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</si>
  <si>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</si>
  <si>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</si>
  <si>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</si>
  <si>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</si>
  <si>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</si>
  <si>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</si>
  <si>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</si>
  <si>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</si>
  <si>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</si>
  <si>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</si>
  <si>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</si>
  <si>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</si>
  <si>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</si>
  <si>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</si>
  <si>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</si>
  <si>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</si>
  <si>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</si>
  <si>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</si>
  <si>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</si>
  <si>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</si>
  <si>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</si>
  <si>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</si>
  <si>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</si>
  <si>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</si>
  <si>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</si>
  <si>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</si>
  <si>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</si>
  <si>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</si>
  <si>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</si>
  <si>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</si>
  <si>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</si>
  <si>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</si>
  <si>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</si>
  <si>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</si>
  <si>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</si>
  <si>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</si>
  <si>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</si>
  <si>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</si>
  <si>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</si>
  <si>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</si>
  <si>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</si>
  <si>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</si>
  <si>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</si>
  <si>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</si>
  <si>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</si>
  <si>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</si>
  <si>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</si>
  <si>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</si>
  <si>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</si>
  <si>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</si>
  <si>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</si>
  <si>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</si>
  <si>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</si>
  <si>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</si>
  <si>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</si>
  <si>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</si>
  <si>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</si>
  <si>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</si>
  <si>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</si>
  <si>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</si>
  <si>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</si>
  <si>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</si>
  <si>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</si>
  <si>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</si>
  <si>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</si>
  <si>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</si>
  <si>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</si>
  <si>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</si>
  <si>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</si>
  <si>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</si>
  <si>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</si>
  <si>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</si>
  <si>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</si>
  <si>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</si>
  <si>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</si>
  <si>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</si>
  <si>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</si>
  <si>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</si>
  <si>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</si>
  <si>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</si>
  <si>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</si>
  <si>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</si>
  <si>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</si>
  <si>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</si>
  <si>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</si>
  <si>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</si>
  <si>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</si>
  <si>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</si>
  <si>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</si>
  <si>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</si>
  <si>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</si>
  <si>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</si>
  <si>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</si>
  <si>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</si>
  <si>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</si>
  <si>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</si>
  <si>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</si>
  <si>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</si>
  <si>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</si>
  <si>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</si>
  <si>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</si>
  <si>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</si>
  <si>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</si>
  <si>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</si>
  <si>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</si>
  <si>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</si>
  <si>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</si>
  <si>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</si>
  <si>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</si>
  <si>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</si>
  <si>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</si>
  <si>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</si>
  <si>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</si>
  <si>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</si>
  <si>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</si>
  <si>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</si>
  <si>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</si>
  <si>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</si>
  <si>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</si>
  <si>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</si>
  <si>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</si>
  <si>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</si>
  <si>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</si>
  <si>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</si>
  <si>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</si>
  <si>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</si>
  <si>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</si>
  <si>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</si>
  <si>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</si>
  <si>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</si>
  <si>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</si>
  <si>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</si>
  <si>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</si>
  <si>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</si>
  <si>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</si>
  <si>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</si>
  <si>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</si>
  <si>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</si>
  <si>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</si>
  <si>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</si>
  <si>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</si>
  <si>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</si>
  <si>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</si>
  <si>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</si>
  <si>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</si>
  <si>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</si>
  <si>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</si>
  <si>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</si>
  <si>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</si>
  <si>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</si>
  <si>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</si>
  <si>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</si>
  <si>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</si>
  <si>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</si>
  <si>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</si>
  <si>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</si>
  <si>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</si>
  <si>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</si>
  <si>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</si>
  <si>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</si>
  <si>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</si>
  <si>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</si>
  <si>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</si>
  <si>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</si>
  <si>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</si>
  <si>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</si>
  <si>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</si>
  <si>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</si>
  <si>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</si>
  <si>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</si>
  <si>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</si>
  <si>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</si>
  <si>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</si>
  <si>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</si>
  <si>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</si>
  <si>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</si>
  <si>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</si>
  <si>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</si>
  <si>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</si>
  <si>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</si>
  <si>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</si>
  <si>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</si>
  <si>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</si>
  <si>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</si>
  <si>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</si>
  <si>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</si>
  <si>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</si>
  <si>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</si>
  <si>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</si>
  <si>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</si>
  <si>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</si>
  <si>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</si>
  <si>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</si>
  <si>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</si>
  <si>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</si>
  <si>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</si>
  <si>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</si>
  <si>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</si>
  <si>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</si>
  <si>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</si>
  <si>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</si>
  <si>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</si>
  <si>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</si>
  <si>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</si>
  <si>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</si>
  <si>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</si>
  <si>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</si>
  <si>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</si>
  <si>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</si>
  <si>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</si>
  <si>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</si>
  <si>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</si>
  <si>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</si>
  <si>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</si>
  <si>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</si>
  <si>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</si>
  <si>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</si>
  <si>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</si>
  <si>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</si>
  <si>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</si>
  <si>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</si>
  <si>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</si>
  <si>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</si>
  <si>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</si>
  <si>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</si>
  <si>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</si>
  <si>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</si>
  <si>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</si>
  <si>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</si>
  <si>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</si>
  <si>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</si>
  <si>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</si>
  <si>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</si>
  <si>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</si>
  <si>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</si>
  <si>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</si>
  <si>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</si>
  <si>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</si>
  <si>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</si>
  <si>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</si>
  <si>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</si>
  <si>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</si>
  <si>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</si>
  <si>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</si>
  <si>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</si>
  <si>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</si>
  <si>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</si>
  <si>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</si>
  <si>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</si>
  <si>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</si>
  <si>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</si>
  <si>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</si>
  <si>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</si>
  <si>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</si>
  <si>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</si>
  <si>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</si>
  <si>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</si>
  <si>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</si>
  <si>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</si>
  <si>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</si>
  <si>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</si>
  <si>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</si>
  <si>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</si>
  <si>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</si>
  <si>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</si>
  <si>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</si>
  <si>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</si>
  <si>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</si>
  <si>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</si>
  <si>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</si>
  <si>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</si>
  <si>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</si>
  <si>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</si>
  <si>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</si>
  <si>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</si>
  <si>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</si>
  <si>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</si>
  <si>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</si>
  <si>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</si>
  <si>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</si>
  <si>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</si>
  <si>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</si>
  <si>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</si>
  <si>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</si>
  <si>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</si>
  <si>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</si>
  <si>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</si>
  <si>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</si>
  <si>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</si>
  <si>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</si>
  <si>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</si>
  <si>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</si>
  <si>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</si>
  <si>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</si>
  <si>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</si>
  <si>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</si>
  <si>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</si>
  <si>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</si>
  <si>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</si>
  <si>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</si>
  <si>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</si>
  <si>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</si>
  <si>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</si>
  <si>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</si>
  <si>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</si>
  <si>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</si>
  <si>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</si>
  <si>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</si>
  <si>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</si>
  <si>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</si>
  <si>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</si>
  <si>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</si>
  <si>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</si>
  <si>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</si>
  <si>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</si>
  <si>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</si>
  <si>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</si>
  <si>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</si>
  <si>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</si>
  <si>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</si>
  <si>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</si>
  <si>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</si>
  <si>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</si>
  <si>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</si>
  <si>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</si>
  <si>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</si>
  <si>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</si>
  <si>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</si>
  <si>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</si>
  <si>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</si>
  <si>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</si>
  <si>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</si>
  <si>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</si>
  <si>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</si>
  <si>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</si>
  <si>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</si>
  <si>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</si>
  <si>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</si>
  <si>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</si>
  <si>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</si>
  <si>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</si>
  <si>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</si>
  <si>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</si>
  <si>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</si>
  <si>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</si>
  <si>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</si>
  <si>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</si>
  <si>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</si>
  <si>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</si>
  <si>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</si>
  <si>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</si>
  <si>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</si>
  <si>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</si>
  <si>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</si>
  <si>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</si>
  <si>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</si>
  <si>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</si>
  <si>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</si>
  <si>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</si>
  <si>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</si>
  <si>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</si>
  <si>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</si>
  <si>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</si>
  <si>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</si>
  <si>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</si>
  <si>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</si>
  <si>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</si>
  <si>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</si>
  <si>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</si>
  <si>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</si>
  <si>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</si>
  <si>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</si>
  <si>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</si>
  <si>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</si>
  <si>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</si>
  <si>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</si>
  <si>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</si>
  <si>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</si>
  <si>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</si>
  <si>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</si>
  <si>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</si>
  <si>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</si>
  <si>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</si>
  <si>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</si>
  <si>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</si>
  <si>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</si>
  <si>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</si>
  <si>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</si>
  <si>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</si>
  <si>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</si>
  <si>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</si>
  <si>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</si>
  <si>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</si>
  <si>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</si>
  <si>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</si>
  <si>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</si>
  <si>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</si>
  <si>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</si>
  <si>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</si>
  <si>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</si>
  <si>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</si>
  <si>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</si>
  <si>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</si>
  <si>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</si>
  <si>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</si>
  <si>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</si>
  <si>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</si>
  <si>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</si>
  <si>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</si>
  <si>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</si>
  <si>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</si>
  <si>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</si>
  <si>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</si>
  <si>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</si>
  <si>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</si>
  <si>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</si>
  <si>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</si>
  <si>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</si>
  <si>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</si>
  <si>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</si>
  <si>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</si>
  <si>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</si>
  <si>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</si>
  <si>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</si>
  <si>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</si>
  <si>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</si>
  <si>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</si>
  <si>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</si>
  <si>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</si>
  <si>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</si>
  <si>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</si>
  <si>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</si>
  <si>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</si>
  <si>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</si>
  <si>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</si>
  <si>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</si>
  <si>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</si>
  <si>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</si>
  <si>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</si>
  <si>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</si>
  <si>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</si>
  <si>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</si>
  <si>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</si>
  <si>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</si>
  <si>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</si>
  <si>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</si>
  <si>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</si>
  <si>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</si>
  <si>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</si>
  <si>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</si>
  <si>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</si>
  <si>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</si>
  <si>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</si>
  <si>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</si>
  <si>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</si>
  <si>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</si>
  <si>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</si>
  <si>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</si>
  <si>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</si>
  <si>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</si>
  <si>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</si>
  <si>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</si>
  <si>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</si>
  <si>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</si>
  <si>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</si>
  <si>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</si>
  <si>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</si>
  <si>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</si>
  <si>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</si>
  <si>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</si>
  <si>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</si>
  <si>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</si>
  <si>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</si>
  <si>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</si>
  <si>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</si>
  <si>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</si>
  <si>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</si>
  <si>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</si>
  <si>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</si>
  <si>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</si>
  <si>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</si>
  <si>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</si>
  <si>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</si>
  <si>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</si>
  <si>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</si>
  <si>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</si>
  <si>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</si>
  <si>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</si>
  <si>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</si>
  <si>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</si>
  <si>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</si>
  <si>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</si>
  <si>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</si>
  <si>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</si>
  <si>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</si>
  <si>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</si>
  <si>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</si>
  <si>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</si>
  <si>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</si>
  <si>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</si>
  <si>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</si>
  <si>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</si>
  <si>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</si>
  <si>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</si>
  <si>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</si>
  <si>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</si>
  <si>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</si>
  <si>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</si>
  <si>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</si>
  <si>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</si>
  <si>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</si>
  <si>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</si>
  <si>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</si>
  <si>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</si>
  <si>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</si>
  <si>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</si>
  <si>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</si>
  <si>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</si>
  <si>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</si>
  <si>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</si>
  <si>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</si>
  <si>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</si>
  <si>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</si>
  <si>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</si>
  <si>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</si>
  <si>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</si>
  <si>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</si>
  <si>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</si>
  <si>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</si>
  <si>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</si>
  <si>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</si>
  <si>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</si>
  <si>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</si>
  <si>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</si>
  <si>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</si>
  <si>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</si>
  <si>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</si>
  <si>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</si>
  <si>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</si>
  <si>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</si>
  <si>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</si>
  <si>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</si>
  <si>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</si>
  <si>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</si>
  <si>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</si>
  <si>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</si>
  <si>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</si>
  <si>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</si>
  <si>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</si>
  <si>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</si>
  <si>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</si>
  <si>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</si>
  <si>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</si>
  <si>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</si>
  <si>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</si>
  <si>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</si>
  <si>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</si>
  <si>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</si>
  <si>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</si>
  <si>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</si>
  <si>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</si>
  <si>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</si>
  <si>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</si>
  <si>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</si>
  <si>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</si>
  <si>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</si>
  <si>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</si>
  <si>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</si>
  <si>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</si>
  <si>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</si>
  <si>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</si>
  <si>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</si>
  <si>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</si>
  <si>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</si>
  <si>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</si>
  <si>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</si>
  <si>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</si>
  <si>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</si>
  <si>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</si>
  <si>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</si>
  <si>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</si>
  <si>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</si>
  <si>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</si>
  <si>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</si>
  <si>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</si>
  <si>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</si>
  <si>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</si>
  <si>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</si>
  <si>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</si>
  <si>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</si>
  <si>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</si>
  <si>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</si>
  <si>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</si>
  <si>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</si>
  <si>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</si>
  <si>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</si>
  <si>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</si>
  <si>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</si>
  <si>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</si>
  <si>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</si>
  <si>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</si>
  <si>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</si>
  <si>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</si>
  <si>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</si>
  <si>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</si>
  <si>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</si>
  <si>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</si>
  <si>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</si>
  <si>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</si>
  <si>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</si>
  <si>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</si>
  <si>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</si>
  <si>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</si>
  <si>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</si>
  <si>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</si>
  <si>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</si>
  <si>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</si>
  <si>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</si>
  <si>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</si>
  <si>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</si>
  <si>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</si>
  <si>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</si>
  <si>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</si>
  <si>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</si>
  <si>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</si>
  <si>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</si>
  <si>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</si>
  <si>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</si>
  <si>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</si>
  <si>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</si>
  <si>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</si>
  <si>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</si>
  <si>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</si>
  <si>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</si>
  <si>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</si>
  <si>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</si>
  <si>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</si>
  <si>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</si>
  <si>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</si>
  <si>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</si>
  <si>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</si>
  <si>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</si>
  <si>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</si>
  <si>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</si>
  <si>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</si>
  <si>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</si>
  <si>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</si>
  <si>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</si>
  <si>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</si>
  <si>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</si>
  <si>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</si>
  <si>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</si>
  <si>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</si>
  <si>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</si>
  <si>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</si>
  <si>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</si>
  <si>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</si>
  <si>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</si>
  <si>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</si>
  <si>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</si>
  <si>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</si>
  <si>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</si>
  <si>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</si>
  <si>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</si>
  <si>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</si>
  <si>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</si>
  <si>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</si>
  <si>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</si>
  <si>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</si>
  <si>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</si>
  <si>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</si>
  <si>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</si>
  <si>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</si>
  <si>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</si>
  <si>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</si>
  <si>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</si>
  <si>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</si>
  <si>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</si>
  <si>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</si>
  <si>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</si>
  <si>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</si>
  <si>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</si>
  <si>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</si>
  <si>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</si>
  <si>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</si>
  <si>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</si>
  <si>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</si>
  <si>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</si>
  <si>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</si>
  <si>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</si>
  <si>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</si>
  <si>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</si>
  <si>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</si>
  <si>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</si>
  <si>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</si>
  <si>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</si>
  <si>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</si>
  <si>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</si>
  <si>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</si>
  <si>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</si>
  <si>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</si>
  <si>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</si>
  <si>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</si>
  <si>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</si>
  <si>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</si>
  <si>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</si>
  <si>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</si>
  <si>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</si>
  <si>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</si>
  <si>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</si>
  <si>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</si>
  <si>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</si>
  <si>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</si>
  <si>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</si>
  <si>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</si>
  <si>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</si>
  <si>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</si>
  <si>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</si>
  <si>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</si>
  <si>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</si>
  <si>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</si>
  <si>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</si>
  <si>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</si>
  <si>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</si>
  <si>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</si>
  <si>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</si>
  <si>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</si>
  <si>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</si>
  <si>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</si>
  <si>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</si>
  <si>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</si>
  <si>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</si>
  <si>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</si>
  <si>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</si>
  <si>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</si>
  <si>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</si>
  <si>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</si>
  <si>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</si>
  <si>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</si>
  <si>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</si>
  <si>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</si>
  <si>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</si>
  <si>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</si>
  <si>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</si>
  <si>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</si>
  <si>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</si>
  <si>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</si>
  <si>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</si>
  <si>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</si>
  <si>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</si>
  <si>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</si>
  <si>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</si>
  <si>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</si>
  <si>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</si>
  <si>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</si>
  <si>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</si>
  <si>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</si>
  <si>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</si>
  <si>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</si>
  <si>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</si>
  <si>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</si>
  <si>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</si>
  <si>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</si>
  <si>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</si>
  <si>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</si>
  <si>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</si>
  <si>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</si>
  <si>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</si>
  <si>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</si>
  <si>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</si>
  <si>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</si>
  <si>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</si>
  <si>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</si>
  <si>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</si>
  <si>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</si>
  <si>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</si>
  <si>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</si>
  <si>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</si>
  <si>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</si>
  <si>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</si>
  <si>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</si>
  <si>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</si>
  <si>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</si>
  <si>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</si>
  <si>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</si>
  <si>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</si>
  <si>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</si>
  <si>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</si>
  <si>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</si>
  <si>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</si>
  <si>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</si>
  <si>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</si>
  <si>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</si>
  <si>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</si>
  <si>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</si>
  <si>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</si>
  <si>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</si>
  <si>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</si>
  <si>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</si>
  <si>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</si>
  <si>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</si>
  <si>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</si>
  <si>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</si>
  <si>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</si>
  <si>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</si>
  <si>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</si>
  <si>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</si>
  <si>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</si>
  <si>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</si>
  <si>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</si>
  <si>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</si>
  <si>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</si>
  <si>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</si>
  <si>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</si>
  <si>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</si>
  <si>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</si>
  <si>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</si>
  <si>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</si>
  <si>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</si>
  <si>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</si>
  <si>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</si>
  <si>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</si>
  <si>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</si>
  <si>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</si>
  <si>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</si>
  <si>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</si>
  <si>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</si>
  <si>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</si>
  <si>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</si>
  <si>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</si>
  <si>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</si>
  <si>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</si>
  <si>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</si>
  <si>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</si>
  <si>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</si>
  <si>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</si>
  <si>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</si>
  <si>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</si>
  <si>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</si>
  <si>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</si>
  <si>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</si>
  <si>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</si>
  <si>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</si>
  <si>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</si>
  <si>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</si>
  <si>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</si>
  <si>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</si>
  <si>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</si>
  <si>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</si>
  <si>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</si>
  <si>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</si>
  <si>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</si>
  <si>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</si>
  <si>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</si>
  <si>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</si>
  <si>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</si>
  <si>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</si>
  <si>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</si>
  <si>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</si>
  <si>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</si>
  <si>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</si>
  <si>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</si>
  <si>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</si>
  <si>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</si>
  <si>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</si>
  <si>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</si>
  <si>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</si>
  <si>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</si>
  <si>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</si>
  <si>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</si>
  <si>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</si>
  <si>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</si>
  <si>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</si>
  <si>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</si>
  <si>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</si>
  <si>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</si>
  <si>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</si>
  <si>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</si>
  <si>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</si>
  <si>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</si>
  <si>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</si>
  <si>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</si>
  <si>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</si>
  <si>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</si>
  <si>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</si>
  <si>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</si>
  <si>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</si>
  <si>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</si>
  <si>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</si>
  <si>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</si>
  <si>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</si>
  <si>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</si>
  <si>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</si>
  <si>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</si>
  <si>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</si>
  <si>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</si>
  <si>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</si>
  <si>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</si>
  <si>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</si>
  <si>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</si>
  <si>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</si>
  <si>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</si>
  <si>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</si>
  <si>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</si>
  <si>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</si>
  <si>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</si>
  <si>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</si>
  <si>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</si>
  <si>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</si>
  <si>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</si>
  <si>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</si>
  <si>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</si>
  <si>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</si>
  <si>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</si>
  <si>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</si>
  <si>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</si>
  <si>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</si>
  <si>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</si>
  <si>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</si>
  <si>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</si>
  <si>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</si>
  <si>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</si>
  <si>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</si>
  <si>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</si>
  <si>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</si>
  <si>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</si>
  <si>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</si>
  <si>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</si>
  <si>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</si>
  <si>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</si>
  <si>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</si>
  <si>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</si>
  <si>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</si>
  <si>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</si>
  <si>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</si>
  <si>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</si>
  <si>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</si>
  <si>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</si>
  <si>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</si>
  <si>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</si>
  <si>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</si>
  <si>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</si>
  <si>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</si>
  <si>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</si>
  <si>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</si>
  <si>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</si>
  <si>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</si>
  <si>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</si>
  <si>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</si>
  <si>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</si>
  <si>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</si>
  <si>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</si>
  <si>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</si>
  <si>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</si>
  <si>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</si>
  <si>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</si>
  <si>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</si>
  <si>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</si>
  <si>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</si>
  <si>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</si>
  <si>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</si>
  <si>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</si>
  <si>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</si>
  <si>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</si>
  <si>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</si>
  <si>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</si>
  <si>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</si>
  <si>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</si>
  <si>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</si>
  <si>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</si>
  <si>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</si>
  <si>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</si>
  <si>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</si>
  <si>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</si>
  <si>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</si>
  <si>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</si>
  <si>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</si>
  <si>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</si>
  <si>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</si>
  <si>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</si>
  <si>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</si>
  <si>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</si>
  <si>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</si>
  <si>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</si>
  <si>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</si>
  <si>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</si>
  <si>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</si>
  <si>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</si>
  <si>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</si>
  <si>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</si>
  <si>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</si>
  <si>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</si>
  <si>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</si>
  <si>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</si>
  <si>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</si>
  <si>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</si>
  <si>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</si>
  <si>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</si>
  <si>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</si>
  <si>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</si>
  <si>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</si>
  <si>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</si>
  <si>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</si>
  <si>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</si>
  <si>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</si>
  <si>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</si>
  <si>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</si>
  <si>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</si>
  <si>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</si>
  <si>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</si>
  <si>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</si>
  <si>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</si>
  <si>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</si>
  <si>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</si>
  <si>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</si>
  <si>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</si>
  <si>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</si>
  <si>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</si>
  <si>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</si>
  <si>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</si>
  <si>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</si>
  <si>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</si>
  <si>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</si>
  <si>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</si>
  <si>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</si>
  <si>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</si>
  <si>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</si>
  <si>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</si>
  <si>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</si>
  <si>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</si>
  <si>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</si>
  <si>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</si>
  <si>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</si>
  <si>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</si>
  <si>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</si>
  <si>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</si>
  <si>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</si>
  <si>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</si>
  <si>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</si>
  <si>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</si>
  <si>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</si>
  <si>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</si>
  <si>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</si>
  <si>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</si>
  <si>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</si>
  <si>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</si>
  <si>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</si>
  <si>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</si>
  <si>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</si>
  <si>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</si>
  <si>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</si>
  <si>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</si>
  <si>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</si>
  <si>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</si>
  <si>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</si>
  <si>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</si>
  <si>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</si>
  <si>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</si>
  <si>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</si>
  <si>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</si>
  <si>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</si>
  <si>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</si>
  <si>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</si>
  <si>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</si>
  <si>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</si>
  <si>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</si>
  <si>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</si>
  <si>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</si>
  <si>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</si>
  <si>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</si>
  <si>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</si>
  <si>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</si>
  <si>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</si>
  <si>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</si>
  <si>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</si>
  <si>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</si>
  <si>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</si>
  <si>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</si>
  <si>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</si>
  <si>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</si>
  <si>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</si>
  <si>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</si>
  <si>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</si>
  <si>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</si>
  <si>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</si>
  <si>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</si>
  <si>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</si>
  <si>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</si>
  <si>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</si>
  <si>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</si>
  <si>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</si>
  <si>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</si>
  <si>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</si>
  <si>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</si>
  <si>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</si>
  <si>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</si>
  <si>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</si>
  <si>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</si>
  <si>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</si>
  <si>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</si>
  <si>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</si>
  <si>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</si>
  <si>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</si>
  <si>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</si>
  <si>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</si>
  <si>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</si>
  <si>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</si>
  <si>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</si>
  <si>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</si>
  <si>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</si>
  <si>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</si>
  <si>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</si>
  <si>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</si>
  <si>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</si>
  <si>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</si>
  <si>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</si>
  <si>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</si>
  <si>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</si>
  <si>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</si>
  <si>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</si>
  <si>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</si>
  <si>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</si>
  <si>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</si>
  <si>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</si>
  <si>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</si>
  <si>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</si>
  <si>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</si>
  <si>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</si>
  <si>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</si>
  <si>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</si>
  <si>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</si>
  <si>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</si>
  <si>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</si>
  <si>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</si>
  <si>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</si>
  <si>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</si>
  <si>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</si>
  <si>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</si>
  <si>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</si>
  <si>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</si>
  <si>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</si>
  <si>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</si>
  <si>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</si>
  <si>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</si>
  <si>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</si>
  <si>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</si>
  <si>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</si>
  <si>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</si>
  <si>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</si>
  <si>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</si>
  <si>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</si>
  <si>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</si>
  <si>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</si>
  <si>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</si>
  <si>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</si>
  <si>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</si>
  <si>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</si>
  <si>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</si>
  <si>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</si>
  <si>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</si>
  <si>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</si>
  <si>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</si>
  <si>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</si>
  <si>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</si>
  <si>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</si>
  <si>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</si>
  <si>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</si>
  <si>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</si>
  <si>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</si>
  <si>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</si>
  <si>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</si>
  <si>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</si>
  <si>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</si>
  <si>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</si>
  <si>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</si>
  <si>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</si>
  <si>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</si>
  <si>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</si>
  <si>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</si>
  <si>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</si>
  <si>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</si>
  <si>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</si>
  <si>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</si>
  <si>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</si>
  <si>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</si>
  <si>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</si>
  <si>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</si>
  <si>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</si>
  <si>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</si>
  <si>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</si>
  <si>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</si>
  <si>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</si>
  <si>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</si>
  <si>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</si>
  <si>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</si>
  <si>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</si>
  <si>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</si>
  <si>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</si>
  <si>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</si>
  <si>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</si>
  <si>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</si>
  <si>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</si>
  <si>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</si>
  <si>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</si>
  <si>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</si>
  <si>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</si>
  <si>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</si>
  <si>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</si>
  <si>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</si>
  <si>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</si>
  <si>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</si>
  <si>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</si>
  <si>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</si>
  <si>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</si>
  <si>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</si>
  <si>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</si>
  <si>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</si>
  <si>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</si>
  <si>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</si>
  <si>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</si>
  <si>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</si>
  <si>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</si>
  <si>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</si>
  <si>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</si>
  <si>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</si>
  <si>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</si>
  <si>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</si>
  <si>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</si>
  <si>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</si>
  <si>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</si>
  <si>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</si>
  <si>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</si>
  <si>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</si>
  <si>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</si>
  <si>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</si>
  <si>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</si>
  <si>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</si>
  <si>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</si>
  <si>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</si>
  <si>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</si>
  <si>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</si>
  <si>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</si>
  <si>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</si>
  <si>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</si>
  <si>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</si>
  <si>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</si>
  <si>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</si>
  <si>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</si>
  <si>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</si>
  <si>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</si>
  <si>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</si>
  <si>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</si>
  <si>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</si>
  <si>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</si>
  <si>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</si>
  <si>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</si>
  <si>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</si>
  <si>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</si>
  <si>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</si>
  <si>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</si>
  <si>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</si>
  <si>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</si>
  <si>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</si>
  <si>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</si>
  <si>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</si>
  <si>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</si>
  <si>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</si>
  <si>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</si>
  <si>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</si>
  <si>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</si>
  <si>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</si>
  <si>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</si>
  <si>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</si>
  <si>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</si>
  <si>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</si>
  <si>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</si>
  <si>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</si>
  <si>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</si>
  <si>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</si>
  <si>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</si>
  <si>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</si>
  <si>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</si>
  <si>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</si>
  <si>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</si>
  <si>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</si>
  <si>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</si>
  <si>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</si>
  <si>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</si>
  <si>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</si>
  <si>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</si>
  <si>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</si>
  <si>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</si>
  <si>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</si>
  <si>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</si>
  <si>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</si>
  <si>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</si>
  <si>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</si>
  <si>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</si>
  <si>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</si>
  <si>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</si>
  <si>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</si>
  <si>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</si>
  <si>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</si>
  <si>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</si>
  <si>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</si>
  <si>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</si>
  <si>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</si>
  <si>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</si>
  <si>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</si>
  <si>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</si>
  <si>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</si>
  <si>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</si>
  <si>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</si>
  <si>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</si>
  <si>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</si>
  <si>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</si>
  <si>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</si>
  <si>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</si>
  <si>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</si>
  <si>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</si>
  <si>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</si>
  <si>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</si>
  <si>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</si>
  <si>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</si>
  <si>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</si>
  <si>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</si>
  <si>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</si>
  <si>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</si>
  <si>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</si>
  <si>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</si>
  <si>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</si>
  <si>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</si>
  <si>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</si>
  <si>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</si>
  <si>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</si>
  <si>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</si>
  <si>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</si>
  <si>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</si>
  <si>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</si>
  <si>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</si>
  <si>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</si>
  <si>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</si>
  <si>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</si>
  <si>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</si>
  <si>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</si>
  <si>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</si>
  <si>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</si>
  <si>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</si>
  <si>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</si>
  <si>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</si>
  <si>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</si>
  <si>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</si>
  <si>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</si>
  <si>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</si>
  <si>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</si>
  <si>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</si>
  <si>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</si>
  <si>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</si>
  <si>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</si>
  <si>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</si>
  <si>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</si>
  <si>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</si>
  <si>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</si>
  <si>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</si>
  <si>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</si>
  <si>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</si>
  <si>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</si>
  <si>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</si>
  <si>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</si>
  <si>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</si>
  <si>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</si>
  <si>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</si>
  <si>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</si>
  <si>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</si>
  <si>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</si>
  <si>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</si>
  <si>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</si>
  <si>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</si>
  <si>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</si>
  <si>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</si>
  <si>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</si>
  <si>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</si>
  <si>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</si>
  <si>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</si>
  <si>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</si>
  <si>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</si>
  <si>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</si>
  <si>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</si>
  <si>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</si>
  <si>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</si>
  <si>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</si>
  <si>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</si>
  <si>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</si>
  <si>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</si>
  <si>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</si>
  <si>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</si>
  <si>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</si>
  <si>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</si>
  <si>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</si>
  <si>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</si>
  <si>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</si>
  <si>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</si>
  <si>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</si>
  <si>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</si>
  <si>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</si>
  <si>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</si>
  <si>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</si>
  <si>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</si>
  <si>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</si>
  <si>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</si>
  <si>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</si>
  <si>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</si>
  <si>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</si>
  <si>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</si>
  <si>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</si>
  <si>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</si>
  <si>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</si>
  <si>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</si>
  <si>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</si>
  <si>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</si>
  <si>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</si>
  <si>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</si>
  <si>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</si>
  <si>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</si>
  <si>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</si>
  <si>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</si>
  <si>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</si>
  <si>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</si>
  <si>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</si>
  <si>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</si>
  <si>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</si>
  <si>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</si>
  <si>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</si>
  <si>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</si>
  <si>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</si>
  <si>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</si>
  <si>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</si>
  <si>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</si>
  <si>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</si>
  <si>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</si>
  <si>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</si>
  <si>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</si>
  <si>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</si>
  <si>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</si>
  <si>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</si>
  <si>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</si>
  <si>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</si>
  <si>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</si>
  <si>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</si>
  <si>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</si>
  <si>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</si>
  <si>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</si>
  <si>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</si>
  <si>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</si>
  <si>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</si>
  <si>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</si>
  <si>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</si>
  <si>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</si>
  <si>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</si>
  <si>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</si>
  <si>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</si>
  <si>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</si>
  <si>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</si>
  <si>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</si>
  <si>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</si>
  <si>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</si>
  <si>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</si>
  <si>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</si>
  <si>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</si>
  <si>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</si>
  <si>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</si>
  <si>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</si>
  <si>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</si>
  <si>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</si>
  <si>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</si>
  <si>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</si>
  <si>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</si>
  <si>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</si>
  <si>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</si>
  <si>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</si>
  <si>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</si>
  <si>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</si>
  <si>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</si>
  <si>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</si>
  <si>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</si>
  <si>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</si>
  <si>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</si>
  <si>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</si>
  <si>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</si>
  <si>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</si>
  <si>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</si>
  <si>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</si>
  <si>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</si>
  <si>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</si>
  <si>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</si>
  <si>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</si>
  <si>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</si>
  <si>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</si>
  <si>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</si>
  <si>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</si>
  <si>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</si>
  <si>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</si>
  <si>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</si>
  <si>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</si>
  <si>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</si>
  <si>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</si>
  <si>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</si>
  <si>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</si>
  <si>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</si>
  <si>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</si>
  <si>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</si>
  <si>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</si>
  <si>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</si>
  <si>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</si>
  <si>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</si>
  <si>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</si>
  <si>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</si>
  <si>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</si>
  <si>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</si>
  <si>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</si>
  <si>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</si>
  <si>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</si>
  <si>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</si>
  <si>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</si>
  <si>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</si>
  <si>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</si>
  <si>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</si>
  <si>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</si>
  <si>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</si>
  <si>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</si>
  <si>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</si>
  <si>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</si>
  <si>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</si>
  <si>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</si>
  <si>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</si>
  <si>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</si>
  <si>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</si>
  <si>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</si>
  <si>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</si>
  <si>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</si>
  <si>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</si>
  <si>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</si>
  <si>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</si>
  <si>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</si>
  <si>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</si>
  <si>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</si>
  <si>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</si>
  <si>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</si>
  <si>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</si>
  <si>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</si>
  <si>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</si>
  <si>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</si>
  <si>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</si>
  <si>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</si>
  <si>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</si>
  <si>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</si>
  <si>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</si>
  <si>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</si>
  <si>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</si>
  <si>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</si>
  <si>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</si>
  <si>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</si>
  <si>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</si>
  <si>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</si>
  <si>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</si>
  <si>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</si>
  <si>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</si>
  <si>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</si>
  <si>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</si>
  <si>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</si>
  <si>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</si>
  <si>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</si>
  <si>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</si>
  <si>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</si>
  <si>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</si>
  <si>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</si>
  <si>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</si>
  <si>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</si>
  <si>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</si>
  <si>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</si>
  <si>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</si>
  <si>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</si>
  <si>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</si>
  <si>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</si>
  <si>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</si>
  <si>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</si>
  <si>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</si>
  <si>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</si>
  <si>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</si>
  <si>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</si>
  <si>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</si>
  <si>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</si>
  <si>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</si>
  <si>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</si>
  <si>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</si>
  <si>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</si>
  <si>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</si>
  <si>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</si>
  <si>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</si>
  <si>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</si>
  <si>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</si>
  <si>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</si>
  <si>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</si>
  <si>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</si>
  <si>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</si>
  <si>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</si>
  <si>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</si>
  <si>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</si>
  <si>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</si>
  <si>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</si>
  <si>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</si>
  <si>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</si>
  <si>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</si>
  <si>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</si>
  <si>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</si>
  <si>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</si>
  <si>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</si>
  <si>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</si>
  <si>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</si>
  <si>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</si>
  <si>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</si>
  <si>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</si>
  <si>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</si>
  <si>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</si>
  <si>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</si>
  <si>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</si>
  <si>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</si>
  <si>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</si>
  <si>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</si>
  <si>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</si>
  <si>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</si>
  <si>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</si>
  <si>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</si>
  <si>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</si>
  <si>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</si>
  <si>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</si>
  <si>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</si>
  <si>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</si>
  <si>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</si>
  <si>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</si>
  <si>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</si>
  <si>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</si>
  <si>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</si>
  <si>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</si>
  <si>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</si>
  <si>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</si>
  <si>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</si>
  <si>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</si>
  <si>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</si>
  <si>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</si>
  <si>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</si>
  <si>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</si>
  <si>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</si>
  <si>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</si>
  <si>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</si>
  <si>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</si>
  <si>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</si>
  <si>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</si>
  <si>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</si>
  <si>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</si>
  <si>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</si>
  <si>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</si>
  <si>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</si>
  <si>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</si>
  <si>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</si>
  <si>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</si>
  <si>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</si>
  <si>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</si>
  <si>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</si>
  <si>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</si>
  <si>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</si>
  <si>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</si>
  <si>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</si>
  <si>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</si>
  <si>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</si>
  <si>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</si>
  <si>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</si>
  <si>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</si>
  <si>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</si>
  <si>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</si>
  <si>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</si>
  <si>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</si>
  <si>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</si>
  <si>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</si>
  <si>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</si>
  <si>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</si>
  <si>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</si>
  <si>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</si>
  <si>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</si>
  <si>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</si>
  <si>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</si>
  <si>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</si>
  <si>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</si>
  <si>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</si>
  <si>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</si>
  <si>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</si>
  <si>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</si>
  <si>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</si>
  <si>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</si>
  <si>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</si>
  <si>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</si>
  <si>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</si>
  <si>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</si>
  <si>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</si>
  <si>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</si>
  <si>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</si>
  <si>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</si>
  <si>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</si>
  <si>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</si>
  <si>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</si>
  <si>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</si>
  <si>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</si>
  <si>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</si>
  <si>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</si>
  <si>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</si>
  <si>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</si>
  <si>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</si>
  <si>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</si>
  <si>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</si>
  <si>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</si>
  <si>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</si>
  <si>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</si>
  <si>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</si>
  <si>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</si>
  <si>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</si>
  <si>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</si>
  <si>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</si>
  <si>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</si>
  <si>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</si>
  <si>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</si>
  <si>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</si>
  <si>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</si>
  <si>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</si>
  <si>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</si>
  <si>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</si>
  <si>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</si>
  <si>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</si>
  <si>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</si>
  <si>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</si>
  <si>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</si>
  <si>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</si>
  <si>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</si>
  <si>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</si>
  <si>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</si>
  <si>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</si>
  <si>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</si>
  <si>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</si>
  <si>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</si>
  <si>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</si>
  <si>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</si>
  <si>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</si>
  <si>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</si>
  <si>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</si>
  <si>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</si>
  <si>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</si>
  <si>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</si>
  <si>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</si>
  <si>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</si>
  <si>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</si>
  <si>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</si>
  <si>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</si>
  <si>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</si>
  <si>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</si>
  <si>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</si>
  <si>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</si>
  <si>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</si>
  <si>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</si>
  <si>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</si>
  <si>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</si>
  <si>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</si>
  <si>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</si>
  <si>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</si>
  <si>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</si>
  <si>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</si>
  <si>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</si>
  <si>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</si>
  <si>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</si>
  <si>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</si>
  <si>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</si>
  <si>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</si>
  <si>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</si>
  <si>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</si>
  <si>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</si>
  <si>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</si>
  <si>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</si>
  <si>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</si>
  <si>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</si>
  <si>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</si>
  <si>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</si>
  <si>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</si>
  <si>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</si>
  <si>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</si>
  <si>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</si>
  <si>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</si>
  <si>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</si>
  <si>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</si>
  <si>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</si>
  <si>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</si>
  <si>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</si>
  <si>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</si>
  <si>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</si>
  <si>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</si>
  <si>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</si>
  <si>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</si>
  <si>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</si>
  <si>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</si>
  <si>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</si>
  <si>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</si>
  <si>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</si>
  <si>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</si>
  <si>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</si>
  <si>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</si>
  <si>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</si>
  <si>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</si>
  <si>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</si>
  <si>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</si>
  <si>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</si>
  <si>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</si>
  <si>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</si>
  <si>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</si>
  <si>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</si>
  <si>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</si>
  <si>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</si>
  <si>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</si>
  <si>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</si>
  <si>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</si>
  <si>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</si>
  <si>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</si>
  <si>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</si>
  <si>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</si>
  <si>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</si>
  <si>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</si>
  <si>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</si>
  <si>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</si>
  <si>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</si>
  <si>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</si>
  <si>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</si>
  <si>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</si>
  <si>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</si>
  <si>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</si>
  <si>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</si>
  <si>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</si>
  <si>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</si>
  <si>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</si>
  <si>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</si>
  <si>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</si>
  <si>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</si>
  <si>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</si>
  <si>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</si>
  <si>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</si>
  <si>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</si>
  <si>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</si>
  <si>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</si>
  <si>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</si>
  <si>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</si>
  <si>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</si>
  <si>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</si>
  <si>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</si>
  <si>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</si>
  <si>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</si>
  <si>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</si>
  <si>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</si>
  <si>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</si>
  <si>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</si>
  <si>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</si>
  <si>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</si>
  <si>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</si>
  <si>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</si>
  <si>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</si>
  <si>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</si>
  <si>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</si>
  <si>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</si>
  <si>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</si>
  <si>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</si>
  <si>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</si>
  <si>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</si>
  <si>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</si>
  <si>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</si>
  <si>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</si>
  <si>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</si>
  <si>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</si>
  <si>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</si>
  <si>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</si>
  <si>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</si>
  <si>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</si>
  <si>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</si>
  <si>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</si>
  <si>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</si>
  <si>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</si>
  <si>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</si>
  <si>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</si>
  <si>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</si>
  <si>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</si>
  <si>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</si>
  <si>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</si>
  <si>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</si>
  <si>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</si>
  <si>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</si>
  <si>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</si>
  <si>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</si>
  <si>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</si>
  <si>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</si>
  <si>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</si>
  <si>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</si>
  <si>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</si>
  <si>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</si>
  <si>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</si>
  <si>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</si>
  <si>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</si>
  <si>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</si>
  <si>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</si>
  <si>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</si>
  <si>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</si>
  <si>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</si>
  <si>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</si>
  <si>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</si>
  <si>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</si>
  <si>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</si>
  <si>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</si>
  <si>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</si>
  <si>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</si>
  <si>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</si>
  <si>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</si>
  <si>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</si>
  <si>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</si>
  <si>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</si>
  <si>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</si>
  <si>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</si>
  <si>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</si>
  <si>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</si>
  <si>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</si>
  <si>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</si>
  <si>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</si>
  <si>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</si>
  <si>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</si>
  <si>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</si>
  <si>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</si>
  <si>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</si>
  <si>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</si>
  <si>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</si>
  <si>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</si>
  <si>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</si>
  <si>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</si>
  <si>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</si>
  <si>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</si>
  <si>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</si>
  <si>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</si>
  <si>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</si>
  <si>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</si>
  <si>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</si>
  <si>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</si>
  <si>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</si>
  <si>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</si>
  <si>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</si>
  <si>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</si>
  <si>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</si>
  <si>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</si>
  <si>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</si>
  <si>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</si>
  <si>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</si>
  <si>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</si>
  <si>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</si>
  <si>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</si>
  <si>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</si>
  <si>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</si>
  <si>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</si>
  <si>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</si>
  <si>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</si>
  <si>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</si>
  <si>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</si>
  <si>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</si>
  <si>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</si>
  <si>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</si>
  <si>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</si>
  <si>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</si>
  <si>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</si>
  <si>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</si>
  <si>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</si>
  <si>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</si>
  <si>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</si>
  <si>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</si>
  <si>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</si>
  <si>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</si>
  <si>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</si>
  <si>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</si>
  <si>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</si>
  <si>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</si>
  <si>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</si>
  <si>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</si>
  <si>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</si>
  <si>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</si>
  <si>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</si>
  <si>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</si>
  <si>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</si>
  <si>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</si>
  <si>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</si>
  <si>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</si>
  <si>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</si>
  <si>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</si>
  <si>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</si>
  <si>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</si>
  <si>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</si>
  <si>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</si>
  <si>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</si>
  <si>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</si>
  <si>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</si>
  <si>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</si>
  <si>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</si>
  <si>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</si>
  <si>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</si>
  <si>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</si>
  <si>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</si>
  <si>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</si>
  <si>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</si>
  <si>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</si>
  <si>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</si>
  <si>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</si>
  <si>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</si>
  <si>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</si>
  <si>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</si>
  <si>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</si>
  <si>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</si>
  <si>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</si>
  <si>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</si>
  <si>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</si>
  <si>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</si>
  <si>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</si>
  <si>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</si>
  <si>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</si>
  <si>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</si>
  <si>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</si>
  <si>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</si>
  <si>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</si>
  <si>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</si>
  <si>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</si>
  <si>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</si>
  <si>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</si>
  <si>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</si>
  <si>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</si>
  <si>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</si>
  <si>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</si>
  <si>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</si>
  <si>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</si>
  <si>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</si>
  <si>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</si>
  <si>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</si>
  <si>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</si>
  <si>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</si>
  <si>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</si>
  <si>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</si>
  <si>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</si>
  <si>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</si>
  <si>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</si>
  <si>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</si>
  <si>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</si>
  <si>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</si>
  <si>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</si>
  <si>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</si>
  <si>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</si>
  <si>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</si>
  <si>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</si>
  <si>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</si>
  <si>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</si>
  <si>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</si>
  <si>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</si>
  <si>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</si>
  <si>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</si>
  <si>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</si>
  <si>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</si>
  <si>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</si>
  <si>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</si>
  <si>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</si>
  <si>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</si>
  <si>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</si>
  <si>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</si>
  <si>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</si>
  <si>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</si>
  <si>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</si>
  <si>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</si>
  <si>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</si>
  <si>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</si>
  <si>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</si>
  <si>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</si>
  <si>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</si>
  <si>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</si>
  <si>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</si>
  <si>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</si>
  <si>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</si>
  <si>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</si>
  <si>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</si>
  <si>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</si>
  <si>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</si>
  <si>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</si>
  <si>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</si>
  <si>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</si>
  <si>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</si>
  <si>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</si>
  <si>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</si>
  <si>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</si>
  <si>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</si>
  <si>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</si>
  <si>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</si>
  <si>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</si>
  <si>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</si>
  <si>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</si>
  <si>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</si>
  <si>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</si>
  <si>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</si>
  <si>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</si>
  <si>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</si>
  <si>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</si>
  <si>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</si>
  <si>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</si>
  <si>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</si>
  <si>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</si>
  <si>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</si>
  <si>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</si>
  <si>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</si>
  <si>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</si>
  <si>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</si>
  <si>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</si>
  <si>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</si>
  <si>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</si>
  <si>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</si>
  <si>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</si>
  <si>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</si>
  <si>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</si>
  <si>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</si>
  <si>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</si>
  <si>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</si>
  <si>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</si>
  <si>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</si>
  <si>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</si>
  <si>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</si>
  <si>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</si>
  <si>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</si>
  <si>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</si>
  <si>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</si>
  <si>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</si>
  <si>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</si>
  <si>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</si>
  <si>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</si>
  <si>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</si>
  <si>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</si>
  <si>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</si>
  <si>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</si>
  <si>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</si>
  <si>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</si>
  <si>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</si>
  <si>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</si>
  <si>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</si>
  <si>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</si>
  <si>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</si>
  <si>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</si>
  <si>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</si>
  <si>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</si>
  <si>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</si>
  <si>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</si>
  <si>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</si>
  <si>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</si>
  <si>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</si>
  <si>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</si>
  <si>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</si>
  <si>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</si>
  <si>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</si>
  <si>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</si>
  <si>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</si>
  <si>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</si>
  <si>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</si>
  <si>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</si>
  <si>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</si>
  <si>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</si>
  <si>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</si>
  <si>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</si>
  <si>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</si>
  <si>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</si>
  <si>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</si>
  <si>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</si>
  <si>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</si>
  <si>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</si>
  <si>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</si>
  <si>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</si>
  <si>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</si>
  <si>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</si>
  <si>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</si>
  <si>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</si>
  <si>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</si>
  <si>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</si>
  <si>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</si>
  <si>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</si>
  <si>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</si>
  <si>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</si>
  <si>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</si>
  <si>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</si>
  <si>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</si>
  <si>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</si>
  <si>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</si>
  <si>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</si>
  <si>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</si>
  <si>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</si>
  <si>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</si>
  <si>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</si>
  <si>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</si>
  <si>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</si>
  <si>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</si>
  <si>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</si>
  <si>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</si>
  <si>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</si>
  <si>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</si>
  <si>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</si>
  <si>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</si>
  <si>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</si>
  <si>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</si>
  <si>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</si>
  <si>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</si>
  <si>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</si>
  <si>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</si>
  <si>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</si>
  <si>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</si>
  <si>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</si>
  <si>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</si>
  <si>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</si>
  <si>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</si>
  <si>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</si>
  <si>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</si>
  <si>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</si>
  <si>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</si>
  <si>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</si>
  <si>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</si>
  <si>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</si>
  <si>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</si>
  <si>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</si>
  <si>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</si>
  <si>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</si>
  <si>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</si>
  <si>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</si>
  <si>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</si>
  <si>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</si>
  <si>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</si>
  <si>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</si>
  <si>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</si>
  <si>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</si>
  <si>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</si>
  <si>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</si>
  <si>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</si>
  <si>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</si>
  <si>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</si>
  <si>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</si>
  <si>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</si>
  <si>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</si>
  <si>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</si>
  <si>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</si>
  <si>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</si>
  <si>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</si>
  <si>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</si>
  <si>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</si>
  <si>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</si>
  <si>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</si>
  <si>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</si>
  <si>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</si>
  <si>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</si>
  <si>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</si>
  <si>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</si>
  <si>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</si>
  <si>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</si>
  <si>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</si>
  <si>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</si>
  <si>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</si>
  <si>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</si>
  <si>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</si>
  <si>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</si>
  <si>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</si>
  <si>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</si>
  <si>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</si>
  <si>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</si>
  <si>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</si>
  <si>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</si>
  <si>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</si>
  <si>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</si>
  <si>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</si>
  <si>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</si>
  <si>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</si>
  <si>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</si>
  <si>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</si>
  <si>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</si>
  <si>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</si>
  <si>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</si>
  <si>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</si>
  <si>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</si>
  <si>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</si>
  <si>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</si>
  <si>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</si>
  <si>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</si>
  <si>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</si>
  <si>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</si>
  <si>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</si>
  <si>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</si>
  <si>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</si>
  <si>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</si>
  <si>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</si>
  <si>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</si>
  <si>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</si>
  <si>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</si>
  <si>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</si>
  <si>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</si>
  <si>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</si>
  <si>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</si>
  <si>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</si>
  <si>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</si>
  <si>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</si>
  <si>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</si>
  <si>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</si>
  <si>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</si>
  <si>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</si>
  <si>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</si>
  <si>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</si>
  <si>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</si>
  <si>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</si>
  <si>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</si>
  <si>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</si>
  <si>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</si>
  <si>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</si>
  <si>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</si>
  <si>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</si>
  <si>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</si>
  <si>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</si>
  <si>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</si>
  <si>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</si>
  <si>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</si>
  <si>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</si>
  <si>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</si>
  <si>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</si>
  <si>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</si>
  <si>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</si>
  <si>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</si>
  <si>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</si>
  <si>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</si>
  <si>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</si>
  <si>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</si>
  <si>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</si>
  <si>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</si>
  <si>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</si>
  <si>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</si>
  <si>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</si>
  <si>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</si>
  <si>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</si>
  <si>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</si>
  <si>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</si>
  <si>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</si>
  <si>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</si>
  <si>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</si>
  <si>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</si>
  <si>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</si>
  <si>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</si>
  <si>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</si>
  <si>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</si>
  <si>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</si>
  <si>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</si>
  <si>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</si>
  <si>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</si>
  <si>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</si>
  <si>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</si>
  <si>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</si>
  <si>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</si>
  <si>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</si>
  <si>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</si>
  <si>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</si>
  <si>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</si>
  <si>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</si>
  <si>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</si>
  <si>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</si>
  <si>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</si>
  <si>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</si>
  <si>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</si>
  <si>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</si>
  <si>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</si>
  <si>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</si>
  <si>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</si>
  <si>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</si>
  <si>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</si>
  <si>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</si>
  <si>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</si>
  <si>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</si>
  <si>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</si>
  <si>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</si>
  <si>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</si>
  <si>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</si>
  <si>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</si>
  <si>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</si>
  <si>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</si>
  <si>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</si>
  <si>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</si>
  <si>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</si>
  <si>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</si>
  <si>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</si>
  <si>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</si>
  <si>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</si>
  <si>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</si>
  <si>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</si>
  <si>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</si>
  <si>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</si>
  <si>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</si>
  <si>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</si>
  <si>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</si>
  <si>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</si>
  <si>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</si>
  <si>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</si>
  <si>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</si>
  <si>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</si>
  <si>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</si>
  <si>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</si>
  <si>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</si>
  <si>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</si>
  <si>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</si>
  <si>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</si>
  <si>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</si>
  <si>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</si>
  <si>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</si>
  <si>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</si>
  <si>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</si>
  <si>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</si>
  <si>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</si>
  <si>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</si>
  <si>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</si>
  <si>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</si>
  <si>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</si>
  <si>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</si>
  <si>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</si>
  <si>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</si>
  <si>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</si>
  <si>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</si>
  <si>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</si>
  <si>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</si>
  <si>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</si>
  <si>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</si>
  <si>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</si>
  <si>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</si>
  <si>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</si>
  <si>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</si>
  <si>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</si>
  <si>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</si>
  <si>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</si>
  <si>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</si>
  <si>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</si>
  <si>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</si>
  <si>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</si>
  <si>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</si>
  <si>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</si>
  <si>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</si>
  <si>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</si>
  <si>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</si>
  <si>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</si>
  <si>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</si>
  <si>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</si>
  <si>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</si>
  <si>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</si>
  <si>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</si>
  <si>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</si>
  <si>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</si>
  <si>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</si>
  <si>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</si>
  <si>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</si>
  <si>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</si>
  <si>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</si>
  <si>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</si>
  <si>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</si>
  <si>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</si>
  <si>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</si>
  <si>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</si>
  <si>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</si>
  <si>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</si>
  <si>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</si>
  <si>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</si>
  <si>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</si>
  <si>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</si>
  <si>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</si>
  <si>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</si>
  <si>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</si>
  <si>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</si>
  <si>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</si>
  <si>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</si>
  <si>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</si>
  <si>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</si>
  <si>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</si>
  <si>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</si>
  <si>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</si>
  <si>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</si>
  <si>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</si>
  <si>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</si>
  <si>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</si>
  <si>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</si>
  <si>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</si>
  <si>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</si>
  <si>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</si>
  <si>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</si>
  <si>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</si>
  <si>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</si>
  <si>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</si>
  <si>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</si>
  <si>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</si>
  <si>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</si>
  <si>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</si>
  <si>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</si>
  <si>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</si>
  <si>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</si>
  <si>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</si>
  <si>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</si>
  <si>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</si>
  <si>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</si>
  <si>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</si>
  <si>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</si>
  <si>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</si>
  <si>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</si>
  <si>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</si>
  <si>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</si>
  <si>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</si>
  <si>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</si>
  <si>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</si>
  <si>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</si>
  <si>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</si>
  <si>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</si>
  <si>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</si>
  <si>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</si>
  <si>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</si>
  <si>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</si>
  <si>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</si>
  <si>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</si>
  <si>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</si>
  <si>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</si>
  <si>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</si>
  <si>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</si>
  <si>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</si>
  <si>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</si>
  <si>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</si>
  <si>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</si>
  <si>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</si>
  <si>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</si>
  <si>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</si>
  <si>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</si>
  <si>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</si>
  <si>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</si>
  <si>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</si>
  <si>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</si>
  <si>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</si>
  <si>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</si>
  <si>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</si>
  <si>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</si>
  <si>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</si>
  <si>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</si>
  <si>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</si>
  <si>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</si>
  <si>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</si>
  <si>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</si>
  <si>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</si>
  <si>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</si>
  <si>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</si>
  <si>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</si>
  <si>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</si>
  <si>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</si>
  <si>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</si>
  <si>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</si>
  <si>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</si>
  <si>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</si>
  <si>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</si>
  <si>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</si>
  <si>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</si>
  <si>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</si>
  <si>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</si>
  <si>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</si>
  <si>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</si>
  <si>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</si>
  <si>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</si>
  <si>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</si>
  <si>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</si>
  <si>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</si>
  <si>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</si>
  <si>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</si>
  <si>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</si>
  <si>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</si>
  <si>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</si>
  <si>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</si>
  <si>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</si>
  <si>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</si>
  <si>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</si>
  <si>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</si>
  <si>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</si>
  <si>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</si>
  <si>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</si>
  <si>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</si>
  <si>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</si>
  <si>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</si>
  <si>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</si>
  <si>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</si>
  <si>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</si>
  <si>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</si>
  <si>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</si>
  <si>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</si>
  <si>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</si>
  <si>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</si>
  <si>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</si>
  <si>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</si>
  <si>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</si>
  <si>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</si>
  <si>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</si>
  <si>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</si>
  <si>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</si>
  <si>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</si>
  <si>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</si>
  <si>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</si>
  <si>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</si>
  <si>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</si>
  <si>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</si>
  <si>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</si>
  <si>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</si>
  <si>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</si>
  <si>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</si>
  <si>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</si>
  <si>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</si>
  <si>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</si>
  <si>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</si>
  <si>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</si>
  <si>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</si>
  <si>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</si>
  <si>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</si>
  <si>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</si>
  <si>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</si>
  <si>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</si>
  <si>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</si>
  <si>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</si>
  <si>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</si>
  <si>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</si>
  <si>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</si>
  <si>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</si>
  <si>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</si>
  <si>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</si>
  <si>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</si>
  <si>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</si>
  <si>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</si>
  <si>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</si>
  <si>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</si>
  <si>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</si>
  <si>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</si>
  <si>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</si>
  <si>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</si>
  <si>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</si>
  <si>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</si>
  <si>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</si>
  <si>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</si>
  <si>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</si>
  <si>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</si>
  <si>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</si>
  <si>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</si>
  <si>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</si>
  <si>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</si>
  <si>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</si>
  <si>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</si>
  <si>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</si>
  <si>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</si>
  <si>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</si>
  <si>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</si>
  <si>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</si>
  <si>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</si>
  <si>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</si>
  <si>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</si>
  <si>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</si>
  <si>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</si>
  <si>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</si>
  <si>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</si>
  <si>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</si>
  <si>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</si>
  <si>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</si>
  <si>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</si>
  <si>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</si>
  <si>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</si>
  <si>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</si>
  <si>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</si>
  <si>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</si>
  <si>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</si>
  <si>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</si>
  <si>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</si>
  <si>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</si>
  <si>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</si>
  <si>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</si>
  <si>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</si>
  <si>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</si>
  <si>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</si>
  <si>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</si>
  <si>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</si>
  <si>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</si>
  <si>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</si>
  <si>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</si>
  <si>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</si>
  <si>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</si>
  <si>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</si>
  <si>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</si>
  <si>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</si>
  <si>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</si>
  <si>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</si>
  <si>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</si>
  <si>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</si>
  <si>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</si>
  <si>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</si>
  <si>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</si>
  <si>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</si>
  <si>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</si>
  <si>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</si>
  <si>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</si>
  <si>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</si>
  <si>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</si>
  <si>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</si>
  <si>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</si>
  <si>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</si>
  <si>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</si>
  <si>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</si>
  <si>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</si>
  <si>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</si>
  <si>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</si>
  <si>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</si>
  <si>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</si>
  <si>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</si>
  <si>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</si>
  <si>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</si>
  <si>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</si>
  <si>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</si>
  <si>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</si>
  <si>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</si>
  <si>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</si>
  <si>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</si>
  <si>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</si>
  <si>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</si>
  <si>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</si>
  <si>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</si>
  <si>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</si>
  <si>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</si>
  <si>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</si>
  <si>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</si>
  <si>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</si>
  <si>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</si>
  <si>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</si>
  <si>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</si>
  <si>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</si>
  <si>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</si>
  <si>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</si>
  <si>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</si>
  <si>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</si>
  <si>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</si>
  <si>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</si>
  <si>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</si>
  <si>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</si>
  <si>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</si>
  <si>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</si>
  <si>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</si>
  <si>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</si>
  <si>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</si>
  <si>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</si>
  <si>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</si>
  <si>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</si>
  <si>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</si>
  <si>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</si>
  <si>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</si>
  <si>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</si>
  <si>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</si>
  <si>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</si>
  <si>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</si>
  <si>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</si>
  <si>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</si>
  <si>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</si>
  <si>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</si>
  <si>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</si>
  <si>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</si>
  <si>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</si>
  <si>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</si>
  <si>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</si>
  <si>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</si>
  <si>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</si>
  <si>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</si>
  <si>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</si>
  <si>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</si>
  <si>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</si>
  <si>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</si>
  <si>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</si>
  <si>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</si>
  <si>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</si>
  <si>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</si>
  <si>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</si>
  <si>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</si>
  <si>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</si>
  <si>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</si>
  <si>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</si>
  <si>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</si>
  <si>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</si>
  <si>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</si>
  <si>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</si>
  <si>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</si>
  <si>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</si>
  <si>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</si>
  <si>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</si>
  <si>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</si>
  <si>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</si>
  <si>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</si>
  <si>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</si>
  <si>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</si>
  <si>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</si>
  <si>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</si>
  <si>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</si>
  <si>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</si>
  <si>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</si>
  <si>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</si>
  <si>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</si>
  <si>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</si>
  <si>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</si>
  <si>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</si>
  <si>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</si>
  <si>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</si>
  <si>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</si>
  <si>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</si>
  <si>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</si>
  <si>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</si>
  <si>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</si>
  <si>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</si>
  <si>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</si>
  <si>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</si>
  <si>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</si>
  <si>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</si>
  <si>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</si>
  <si>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</si>
  <si>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</si>
  <si>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</si>
  <si>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</si>
  <si>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</si>
  <si>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</si>
  <si>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</si>
  <si>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</si>
  <si>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</si>
  <si>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</si>
  <si>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</si>
  <si>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</si>
  <si>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</si>
  <si>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</si>
  <si>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</si>
  <si>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</si>
  <si>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</si>
  <si>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</si>
  <si>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</si>
  <si>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</si>
  <si>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</si>
  <si>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</si>
  <si>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</si>
  <si>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</si>
  <si>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</si>
  <si>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</si>
  <si>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</si>
  <si>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</si>
  <si>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</si>
  <si>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</si>
  <si>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</si>
  <si>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</si>
  <si>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</si>
  <si>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</si>
  <si>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</si>
  <si>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</si>
  <si>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</si>
  <si>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</si>
  <si>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</si>
  <si>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</si>
  <si>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</si>
  <si>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</si>
  <si>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</si>
  <si>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</si>
  <si>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</si>
  <si>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</si>
  <si>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</si>
  <si>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</si>
  <si>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</si>
  <si>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</si>
  <si>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</si>
  <si>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</si>
  <si>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</si>
  <si>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</si>
  <si>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</si>
  <si>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</si>
  <si>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</si>
  <si>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</si>
  <si>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</si>
  <si>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</si>
  <si>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</si>
  <si>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</si>
  <si>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</si>
  <si>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</si>
  <si>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</si>
  <si>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</si>
  <si>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</si>
  <si>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</si>
  <si>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</si>
  <si>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</si>
  <si>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</si>
  <si>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</si>
  <si>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</si>
  <si>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</si>
  <si>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</si>
  <si>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</si>
  <si>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</si>
  <si>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</si>
  <si>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</si>
  <si>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</si>
  <si>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</si>
  <si>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</si>
  <si>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</si>
  <si>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</si>
  <si>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</si>
  <si>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</si>
  <si>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</si>
  <si>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</si>
  <si>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</si>
  <si>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</si>
  <si>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</si>
  <si>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</si>
  <si>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</si>
  <si>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</si>
  <si>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</si>
  <si>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</si>
  <si>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</si>
  <si>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</si>
  <si>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</si>
  <si>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</si>
  <si>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</si>
  <si>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</si>
  <si>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</si>
  <si>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</si>
  <si>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</si>
  <si>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</si>
  <si>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</si>
  <si>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</si>
  <si>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</si>
  <si>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</si>
  <si>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</si>
  <si>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</si>
  <si>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</si>
  <si>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</si>
  <si>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</si>
  <si>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</si>
  <si>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</si>
  <si>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</si>
  <si>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</si>
  <si>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</si>
  <si>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</si>
  <si>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</si>
  <si>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</si>
  <si>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</si>
  <si>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</si>
  <si>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</si>
  <si>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</si>
  <si>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</si>
  <si>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</si>
  <si>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</si>
  <si>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</si>
  <si>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</si>
  <si>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</si>
  <si>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</si>
  <si>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</si>
  <si>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</si>
  <si>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</si>
  <si>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</si>
  <si>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</si>
  <si>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</si>
  <si>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</si>
  <si>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</si>
  <si>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</si>
  <si>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</si>
  <si>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</si>
  <si>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</si>
  <si>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</si>
  <si>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</si>
  <si>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</si>
  <si>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</si>
  <si>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</si>
  <si>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</si>
  <si>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</si>
  <si>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</si>
  <si>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</si>
  <si>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</si>
  <si>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</si>
  <si>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</si>
  <si>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</si>
  <si>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</si>
  <si>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</si>
  <si>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</si>
  <si>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</si>
  <si>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</si>
  <si>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</si>
  <si>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</si>
  <si>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</si>
  <si>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</si>
  <si>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</si>
  <si>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</si>
  <si>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</si>
  <si>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</si>
  <si>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</si>
  <si>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</si>
  <si>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</si>
  <si>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</si>
  <si>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</si>
  <si>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</si>
  <si>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</si>
  <si>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</si>
  <si>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</si>
  <si>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</si>
  <si>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</si>
  <si>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</si>
  <si>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</si>
  <si>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</si>
  <si>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</si>
  <si>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</si>
  <si>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</si>
  <si>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</si>
  <si>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</si>
  <si>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</si>
  <si>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</si>
  <si>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</si>
  <si>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</si>
  <si>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</si>
  <si>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</si>
  <si>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</si>
  <si>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</si>
  <si>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</si>
  <si>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</si>
  <si>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</si>
  <si>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</si>
  <si>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</si>
  <si>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</si>
  <si>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</si>
  <si>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</si>
  <si>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</si>
  <si>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</si>
  <si>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</si>
  <si>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</si>
  <si>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</si>
  <si>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</si>
  <si>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</si>
  <si>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</si>
  <si>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</si>
  <si>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</si>
  <si>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</si>
  <si>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</si>
  <si>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</si>
  <si>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</si>
  <si>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</si>
  <si>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</si>
  <si>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</si>
  <si>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</si>
  <si>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</si>
  <si>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</si>
  <si>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</si>
  <si>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</si>
  <si>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</si>
  <si>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</si>
  <si>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</si>
  <si>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</si>
  <si>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</si>
  <si>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</si>
  <si>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</si>
  <si>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</si>
  <si>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</si>
  <si>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</si>
  <si>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</si>
  <si>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</si>
  <si>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</si>
  <si>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</si>
  <si>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</si>
  <si>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</si>
  <si>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</si>
  <si>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</si>
  <si>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</si>
  <si>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</si>
  <si>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</si>
  <si>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</si>
  <si>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</si>
  <si>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</si>
  <si>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</si>
  <si>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</si>
  <si>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</si>
  <si>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</si>
  <si>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</si>
  <si>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</si>
  <si>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</si>
  <si>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</si>
  <si>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</si>
  <si>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</si>
  <si>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</si>
  <si>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</si>
  <si>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</si>
  <si>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</si>
  <si>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</si>
  <si>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</si>
  <si>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</si>
  <si>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</si>
  <si>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</si>
  <si>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</si>
  <si>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</si>
  <si>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</si>
  <si>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</si>
  <si>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</si>
  <si>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</si>
  <si>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</si>
  <si>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</si>
  <si>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</si>
  <si>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</si>
  <si>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</si>
  <si>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</si>
  <si>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</si>
  <si>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</si>
  <si>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</si>
  <si>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</si>
  <si>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</si>
  <si>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</si>
  <si>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</si>
  <si>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</si>
  <si>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</si>
  <si>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</si>
  <si>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</si>
  <si>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</si>
  <si>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</si>
  <si>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</si>
  <si>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</si>
  <si>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</si>
  <si>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</si>
  <si>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</si>
  <si>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</si>
  <si>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</si>
  <si>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</si>
  <si>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</si>
  <si>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</si>
  <si>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</si>
  <si>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</si>
  <si>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</si>
  <si>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</si>
  <si>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</si>
  <si>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</si>
  <si>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</si>
  <si>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</si>
  <si>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</si>
  <si>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</si>
  <si>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</si>
  <si>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</si>
  <si>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</si>
  <si>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</si>
  <si>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</si>
  <si>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</si>
  <si>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</si>
  <si>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</si>
  <si>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</si>
  <si>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</si>
  <si>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</si>
  <si>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</si>
  <si>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</si>
  <si>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</si>
  <si>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</si>
  <si>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</si>
  <si>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</si>
  <si>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</si>
  <si>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</si>
  <si>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</si>
  <si>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</si>
  <si>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</si>
  <si>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</si>
  <si>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</si>
  <si>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</si>
  <si>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</si>
  <si>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</si>
  <si>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</si>
  <si>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</si>
  <si>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</si>
  <si>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</si>
  <si>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</si>
  <si>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</si>
  <si>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</si>
  <si>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</si>
  <si>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</si>
  <si>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</si>
  <si>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</si>
  <si>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</si>
  <si>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</si>
  <si>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</si>
  <si>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</si>
  <si>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</si>
  <si>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</si>
  <si>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</si>
  <si>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</si>
  <si>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</si>
  <si>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</si>
  <si>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</si>
  <si>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</si>
  <si>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</si>
  <si>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</si>
  <si>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</si>
  <si>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</si>
  <si>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</si>
  <si>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</si>
  <si>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</si>
  <si>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</si>
  <si>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</si>
  <si>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</si>
  <si>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</si>
  <si>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</si>
  <si>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</si>
  <si>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</si>
  <si>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</si>
  <si>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</si>
  <si>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</si>
  <si>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</si>
  <si>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</si>
  <si>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</si>
  <si>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</si>
  <si>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</si>
  <si>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</si>
  <si>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</si>
  <si>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</si>
  <si>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</si>
  <si>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</si>
  <si>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</si>
  <si>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</si>
  <si>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</si>
  <si>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</si>
  <si>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</si>
  <si>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</si>
  <si>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</si>
  <si>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</si>
  <si>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</si>
  <si>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</si>
  <si>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</si>
  <si>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</si>
  <si>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</si>
  <si>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</si>
  <si>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</si>
  <si>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</si>
  <si>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</si>
  <si>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</si>
  <si>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</si>
  <si>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</si>
  <si>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</si>
  <si>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</si>
  <si>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</si>
  <si>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</si>
  <si>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</si>
  <si>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</si>
  <si>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</si>
  <si>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</si>
  <si>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</si>
  <si>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</si>
  <si>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</si>
  <si>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</si>
  <si>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</si>
  <si>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</si>
  <si>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</si>
  <si>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</si>
  <si>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</si>
  <si>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</si>
  <si>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</si>
  <si>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</si>
  <si>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</si>
  <si>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</si>
  <si>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</si>
  <si>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</si>
  <si>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</si>
  <si>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</si>
  <si>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</si>
  <si>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</si>
  <si>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</si>
  <si>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</si>
  <si>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</si>
  <si>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</si>
  <si>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</si>
  <si>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</si>
  <si>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</si>
  <si>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</si>
  <si>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</si>
  <si>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</si>
  <si>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</si>
  <si>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</si>
  <si>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</si>
  <si>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</si>
  <si>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</si>
  <si>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</si>
  <si>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</si>
  <si>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</si>
  <si>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</si>
  <si>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</si>
  <si>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</si>
  <si>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</si>
  <si>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</si>
  <si>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</si>
  <si>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</si>
  <si>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</si>
  <si>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</si>
  <si>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</si>
  <si>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</si>
  <si>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</si>
  <si>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</si>
  <si>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</si>
  <si>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</si>
  <si>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</si>
  <si>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</si>
  <si>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</si>
  <si>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</si>
  <si>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</si>
  <si>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</si>
  <si>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</si>
  <si>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</si>
  <si>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</si>
  <si>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</si>
  <si>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</si>
  <si>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</si>
  <si>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</si>
  <si>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</si>
  <si>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</si>
  <si>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</si>
  <si>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</si>
  <si>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</si>
  <si>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</si>
  <si>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</si>
  <si>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</si>
  <si>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</si>
  <si>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</si>
  <si>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</si>
  <si>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</si>
  <si>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</si>
  <si>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</si>
  <si>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</si>
  <si>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</si>
  <si>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</si>
  <si>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</si>
  <si>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</si>
  <si>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</si>
  <si>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</si>
  <si>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</si>
  <si>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</si>
  <si>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</si>
  <si>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</si>
  <si>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</si>
  <si>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</si>
  <si>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</si>
  <si>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</si>
  <si>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</si>
  <si>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</si>
  <si>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</si>
  <si>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</si>
  <si>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</si>
  <si>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</si>
  <si>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</si>
  <si>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</si>
  <si>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</si>
  <si>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</si>
  <si>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</si>
  <si>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</si>
  <si>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</si>
  <si>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</si>
  <si>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</si>
  <si>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</si>
  <si>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</si>
  <si>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</si>
  <si>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</si>
  <si>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</si>
  <si>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</si>
  <si>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</si>
  <si>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</si>
  <si>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</si>
  <si>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</si>
  <si>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</si>
  <si>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</si>
  <si>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</si>
  <si>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</si>
  <si>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</si>
  <si>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</si>
  <si>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</si>
  <si>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</si>
  <si>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</si>
  <si>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</si>
  <si>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</si>
  <si>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</si>
  <si>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</si>
  <si>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</si>
  <si>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</si>
  <si>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</si>
  <si>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</si>
  <si>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</si>
  <si>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</si>
  <si>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</si>
  <si>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</si>
  <si>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</si>
  <si>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</si>
  <si>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</si>
  <si>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</si>
  <si>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</si>
  <si>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</si>
  <si>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</si>
  <si>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</si>
  <si>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</si>
  <si>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</si>
  <si>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</si>
  <si>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</si>
  <si>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</si>
  <si>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</si>
  <si>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</si>
  <si>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</si>
  <si>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</si>
  <si>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</si>
  <si>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</si>
  <si>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</si>
  <si>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</si>
  <si>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</si>
  <si>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</si>
  <si>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</si>
  <si>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</si>
  <si>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</si>
  <si>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</si>
  <si>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</si>
  <si>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</si>
  <si>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</si>
  <si>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</si>
  <si>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</si>
  <si>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</si>
  <si>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</si>
  <si>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</si>
  <si>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</si>
  <si>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</si>
  <si>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</si>
  <si>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</si>
  <si>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</si>
  <si>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</si>
  <si>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</si>
  <si>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</si>
  <si>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</si>
  <si>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</si>
  <si>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</si>
  <si>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</si>
  <si>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</si>
  <si>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</si>
  <si>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</si>
  <si>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</si>
  <si>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</si>
  <si>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</si>
  <si>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</si>
  <si>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</si>
  <si>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</si>
  <si>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</si>
  <si>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</si>
  <si>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</si>
  <si>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</si>
  <si>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</si>
  <si>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</si>
  <si>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</si>
  <si>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</si>
  <si>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</si>
  <si>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</si>
  <si>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</si>
  <si>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</si>
  <si>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</si>
  <si>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</si>
  <si>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</si>
  <si>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</si>
  <si>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</si>
  <si>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</si>
  <si>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</si>
  <si>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</si>
  <si>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</si>
  <si>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</si>
  <si>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</si>
  <si>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</si>
  <si>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</si>
  <si>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</si>
  <si>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</si>
  <si>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</si>
  <si>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</si>
  <si>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</si>
  <si>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</si>
  <si>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</si>
  <si>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</si>
  <si>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</si>
  <si>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</si>
  <si>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</si>
  <si>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</si>
  <si>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</si>
  <si>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</si>
  <si>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</si>
  <si>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</si>
  <si>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</si>
  <si>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</si>
  <si>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</si>
  <si>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</si>
  <si>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</si>
  <si>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</si>
  <si>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</si>
  <si>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</si>
  <si>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</si>
  <si>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</si>
  <si>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</si>
  <si>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</si>
  <si>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</si>
  <si>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</si>
  <si>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</si>
  <si>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</si>
  <si>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</si>
  <si>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</si>
  <si>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</si>
  <si>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</si>
  <si>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</si>
  <si>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</si>
  <si>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</si>
  <si>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</si>
  <si>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</si>
  <si>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</si>
  <si>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</si>
  <si>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</si>
  <si>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</si>
  <si>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</si>
  <si>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</si>
  <si>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</si>
  <si>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</si>
  <si>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</si>
  <si>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</si>
  <si>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</si>
  <si>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</si>
  <si>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</si>
  <si>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</si>
  <si>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</si>
  <si>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</si>
  <si>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</si>
  <si>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</si>
  <si>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</si>
  <si>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</si>
  <si>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</si>
  <si>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</si>
  <si>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</si>
  <si>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</si>
  <si>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</si>
  <si>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</si>
  <si>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</si>
  <si>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</si>
  <si>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</si>
  <si>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</si>
  <si>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</si>
  <si>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</si>
  <si>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</si>
  <si>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</si>
  <si>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</si>
  <si>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</si>
  <si>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</si>
  <si>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</si>
  <si>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</si>
  <si>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</si>
  <si>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</si>
  <si>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</si>
  <si>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</si>
  <si>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</si>
  <si>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</si>
  <si>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</si>
  <si>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</si>
  <si>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</si>
  <si>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</si>
  <si>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</si>
  <si>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</si>
  <si>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</si>
  <si>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</si>
  <si>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</si>
  <si>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</si>
  <si>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</si>
  <si>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</si>
  <si>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</si>
  <si>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</si>
  <si>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</si>
  <si>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</si>
  <si>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</si>
  <si>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</si>
  <si>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</si>
  <si>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</si>
  <si>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</si>
  <si>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</si>
  <si>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</si>
  <si>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</si>
  <si>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</si>
  <si>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</si>
  <si>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</si>
  <si>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</si>
  <si>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</si>
  <si>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</si>
  <si>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</si>
  <si>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</si>
  <si>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</si>
  <si>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</si>
  <si>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</si>
  <si>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</si>
  <si>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</si>
  <si>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</si>
  <si>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</si>
  <si>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</si>
  <si>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</si>
  <si>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</si>
  <si>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</si>
  <si>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</si>
  <si>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</si>
  <si>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</si>
  <si>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</si>
  <si>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</si>
  <si>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</si>
  <si>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</si>
  <si>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</si>
  <si>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</si>
  <si>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</si>
  <si>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</si>
  <si>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</si>
  <si>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</si>
  <si>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</si>
  <si>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</si>
  <si>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</si>
  <si>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</si>
  <si>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</si>
  <si>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</si>
  <si>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</si>
  <si>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</si>
  <si>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</si>
  <si>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</si>
  <si>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</si>
  <si>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</si>
  <si>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</si>
  <si>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</si>
  <si>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</si>
  <si>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</si>
  <si>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</si>
  <si>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</si>
  <si>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</si>
  <si>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</si>
  <si>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</si>
  <si>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</si>
  <si>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</si>
  <si>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</si>
  <si>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</si>
  <si>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</si>
  <si>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</si>
  <si>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</si>
  <si>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</si>
  <si>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</si>
  <si>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</si>
  <si>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</si>
  <si>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</si>
  <si>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</si>
  <si>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</si>
  <si>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</si>
  <si>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</si>
  <si>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</si>
  <si>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</si>
  <si>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</si>
  <si>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</si>
  <si>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</si>
  <si>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</si>
  <si>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</si>
  <si>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</si>
  <si>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</si>
  <si>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</si>
  <si>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</si>
  <si>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</si>
  <si>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</si>
  <si>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</si>
  <si>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</si>
  <si>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</si>
  <si>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</si>
  <si>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</si>
  <si>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</si>
  <si>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</si>
  <si>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</si>
  <si>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</si>
  <si>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</si>
  <si>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</si>
  <si>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</si>
  <si>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</si>
  <si>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</si>
  <si>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</si>
  <si>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</si>
  <si>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</si>
  <si>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</si>
  <si>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</si>
  <si>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</si>
  <si>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</si>
  <si>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</si>
  <si>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</si>
  <si>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</si>
  <si>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</si>
  <si>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</si>
  <si>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</si>
  <si>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</si>
  <si>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</si>
  <si>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</si>
  <si>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</si>
  <si>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</si>
  <si>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</si>
  <si>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</si>
  <si>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</si>
  <si>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</si>
  <si>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</si>
  <si>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</si>
  <si>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</si>
  <si>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</si>
  <si>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</si>
  <si>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</si>
  <si>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</si>
  <si>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</si>
  <si>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</si>
  <si>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</si>
  <si>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</si>
  <si>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</si>
  <si>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</si>
  <si>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</si>
  <si>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</si>
  <si>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</si>
  <si>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</si>
  <si>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</si>
  <si>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</si>
  <si>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</si>
  <si>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</si>
  <si>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</si>
  <si>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</si>
  <si>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</si>
  <si>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</si>
  <si>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</si>
  <si>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</si>
  <si>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</si>
  <si>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</si>
  <si>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</si>
  <si>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</si>
  <si>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</si>
  <si>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</si>
  <si>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</si>
  <si>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</si>
  <si>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</si>
  <si>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</si>
  <si>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</si>
  <si>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</si>
  <si>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</si>
  <si>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</si>
  <si>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</si>
  <si>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</si>
  <si>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</si>
  <si>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</si>
  <si>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</si>
  <si>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</si>
  <si>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</si>
  <si>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</si>
  <si>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</si>
  <si>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</si>
  <si>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</si>
  <si>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</si>
  <si>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</si>
  <si>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</si>
  <si>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</si>
  <si>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</si>
  <si>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</si>
  <si>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</si>
  <si>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</si>
  <si>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</si>
  <si>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</si>
  <si>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</si>
  <si>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</si>
  <si>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</si>
  <si>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</si>
  <si>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</si>
  <si>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</si>
  <si>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</si>
  <si>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</si>
  <si>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</si>
  <si>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</si>
  <si>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</si>
  <si>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</si>
  <si>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</si>
  <si>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</si>
  <si>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</si>
  <si>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</si>
  <si>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</si>
  <si>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</si>
  <si>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</si>
  <si>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</si>
  <si>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</si>
  <si>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</si>
  <si>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</si>
  <si>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</si>
  <si>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</si>
  <si>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</si>
  <si>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</si>
  <si>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</si>
  <si>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</si>
  <si>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</si>
  <si>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</si>
  <si>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</si>
  <si>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</si>
  <si>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</si>
  <si>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</si>
  <si>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</si>
  <si>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</si>
  <si>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</si>
  <si>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</si>
  <si>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</si>
  <si>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</si>
  <si>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</si>
  <si>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</si>
  <si>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</si>
  <si>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</si>
  <si>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</si>
  <si>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</si>
  <si>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</si>
  <si>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</si>
  <si>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</si>
  <si>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</si>
  <si>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</si>
  <si>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</si>
  <si>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</si>
  <si>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</si>
  <si>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</si>
  <si>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</si>
  <si>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</si>
  <si>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</si>
  <si>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</si>
  <si>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</si>
  <si>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</si>
  <si>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</si>
  <si>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</si>
  <si>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</si>
  <si>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</si>
  <si>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</si>
  <si>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</si>
  <si>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</si>
  <si>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</si>
  <si>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</si>
  <si>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</si>
  <si>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</si>
  <si>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</si>
  <si>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</si>
  <si>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</si>
  <si>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</si>
  <si>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</si>
  <si>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</si>
  <si>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</si>
  <si>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</si>
  <si>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</si>
  <si>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</si>
  <si>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</si>
  <si>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</si>
  <si>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</si>
  <si>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</si>
  <si>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</si>
  <si>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</si>
  <si>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</si>
  <si>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</si>
  <si>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</si>
  <si>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</si>
  <si>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</si>
  <si>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</si>
  <si>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</si>
  <si>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</si>
  <si>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</si>
  <si>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</si>
  <si>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</si>
  <si>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</si>
  <si>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</si>
  <si>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</si>
  <si>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</si>
  <si>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</si>
  <si>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</si>
  <si>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</si>
  <si>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</si>
  <si>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</si>
  <si>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</si>
  <si>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</si>
  <si>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</si>
  <si>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</si>
  <si>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</si>
  <si>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</si>
  <si>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</si>
  <si>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</si>
  <si>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</si>
  <si>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</si>
  <si>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</si>
  <si>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</si>
  <si>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</si>
  <si>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</si>
  <si>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</si>
  <si>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</si>
  <si>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</si>
  <si>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</si>
  <si>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</si>
  <si>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</si>
  <si>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</si>
  <si>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</si>
  <si>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</si>
  <si>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</si>
  <si>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</si>
  <si>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</si>
  <si>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</si>
  <si>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</si>
  <si>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</si>
  <si>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</si>
  <si>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</si>
  <si>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</si>
  <si>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</si>
  <si>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</si>
  <si>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</si>
  <si>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</si>
  <si>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</si>
  <si>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</si>
  <si>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</si>
  <si>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</si>
  <si>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</si>
  <si>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</si>
  <si>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</si>
  <si>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</si>
  <si>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</si>
  <si>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</si>
  <si>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</si>
  <si>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</si>
  <si>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</si>
  <si>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</si>
  <si>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</si>
  <si>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</si>
  <si>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</si>
  <si>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</si>
  <si>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</si>
  <si>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</si>
  <si>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</si>
  <si>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</si>
  <si>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</si>
  <si>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</si>
  <si>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</si>
  <si>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</si>
  <si>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</si>
  <si>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</si>
  <si>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</si>
  <si>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</si>
  <si>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</si>
  <si>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</si>
  <si>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</si>
  <si>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</si>
  <si>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</si>
  <si>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</si>
  <si>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</si>
  <si>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</si>
  <si>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</si>
  <si>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</si>
  <si>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</si>
  <si>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</si>
  <si>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</si>
  <si>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</si>
  <si>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</si>
  <si>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</si>
  <si>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</si>
  <si>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</si>
  <si>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</si>
  <si>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</si>
  <si>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</si>
  <si>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</si>
  <si>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</si>
  <si>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</si>
  <si>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</si>
  <si>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</si>
  <si>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</si>
  <si>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</si>
  <si>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</si>
  <si>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</si>
  <si>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</si>
  <si>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</si>
  <si>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</si>
  <si>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</si>
  <si>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</si>
  <si>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</si>
  <si>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</si>
  <si>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</si>
  <si>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</si>
  <si>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</si>
  <si>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</si>
  <si>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</si>
  <si>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</si>
  <si>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</si>
  <si>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</si>
  <si>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</si>
  <si>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</si>
  <si>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</si>
  <si>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</si>
  <si>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</si>
  <si>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</si>
  <si>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</si>
  <si>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</si>
  <si>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</si>
  <si>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</si>
  <si>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</si>
  <si>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</si>
  <si>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</si>
  <si>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</si>
  <si>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</si>
  <si>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</si>
  <si>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</si>
  <si>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</si>
  <si>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</si>
  <si>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</si>
  <si>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</si>
  <si>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</si>
  <si>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</si>
  <si>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</si>
  <si>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</si>
  <si>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</si>
  <si>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</si>
  <si>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</si>
  <si>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</si>
  <si>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</si>
  <si>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</si>
  <si>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</si>
  <si>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</si>
  <si>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</si>
  <si>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</si>
  <si>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</si>
  <si>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</si>
  <si>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</si>
  <si>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</si>
  <si>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</si>
  <si>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</si>
  <si>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</si>
  <si>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</si>
  <si>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</si>
  <si>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</si>
  <si>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</si>
  <si>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</si>
  <si>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</si>
  <si>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</si>
  <si>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</si>
  <si>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</si>
  <si>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</si>
  <si>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</si>
  <si>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</si>
  <si>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</si>
  <si>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</si>
  <si>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</si>
  <si>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</si>
  <si>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</si>
  <si>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</si>
  <si>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</si>
  <si>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</si>
  <si>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</si>
  <si>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</si>
  <si>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</si>
  <si>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</si>
  <si>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</si>
  <si>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</si>
  <si>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</si>
  <si>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</si>
  <si>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</si>
  <si>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</si>
  <si>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</si>
  <si>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</si>
  <si>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</si>
  <si>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</si>
  <si>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</si>
  <si>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</si>
  <si>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</si>
  <si>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</si>
  <si>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</si>
  <si>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</si>
  <si>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</si>
  <si>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</si>
  <si>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</si>
  <si>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</si>
  <si>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</si>
  <si>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</si>
  <si>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</si>
  <si>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</si>
  <si>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</si>
  <si>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</si>
  <si>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</si>
  <si>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</si>
  <si>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</si>
  <si>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</si>
  <si>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</si>
  <si>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</si>
  <si>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</si>
  <si>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</si>
  <si>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</si>
  <si>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</si>
  <si>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</si>
  <si>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</si>
  <si>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</si>
  <si>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</si>
  <si>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</si>
  <si>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</si>
  <si>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</si>
  <si>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</si>
  <si>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</si>
  <si>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</si>
  <si>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</si>
  <si>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</si>
  <si>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</si>
  <si>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</si>
  <si>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</si>
  <si>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</si>
  <si>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</si>
  <si>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</si>
  <si>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</si>
  <si>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</si>
  <si>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</si>
  <si>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</si>
  <si>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</si>
  <si>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</si>
  <si>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</si>
  <si>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</si>
  <si>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</si>
  <si>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</si>
  <si>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</si>
  <si>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</si>
  <si>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</si>
  <si>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</si>
  <si>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</si>
  <si>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</si>
  <si>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</si>
  <si>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</si>
  <si>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</si>
  <si>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</si>
  <si>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</si>
  <si>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</si>
  <si>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</si>
  <si>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</si>
  <si>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</si>
  <si>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</si>
  <si>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</si>
  <si>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</si>
  <si>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</si>
  <si>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</si>
  <si>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</si>
  <si>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</si>
  <si>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</si>
  <si>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</si>
  <si>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</si>
  <si>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</si>
  <si>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</si>
  <si>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</si>
  <si>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</si>
  <si>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</si>
  <si>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</si>
  <si>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</si>
  <si>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</si>
  <si>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</si>
  <si>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</si>
  <si>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</si>
  <si>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</si>
  <si>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</si>
  <si>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</si>
  <si>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</si>
  <si>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</si>
  <si>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</si>
  <si>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</si>
  <si>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</si>
  <si>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</si>
  <si>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</si>
  <si>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</si>
  <si>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</si>
  <si>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</si>
  <si>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</si>
  <si>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</si>
  <si>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</si>
  <si>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</si>
  <si>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</si>
  <si>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</si>
  <si>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</si>
  <si>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</si>
  <si>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</si>
  <si>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</si>
  <si>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</si>
  <si>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</si>
  <si>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</si>
  <si>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</si>
  <si>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</si>
  <si>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</si>
  <si>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</si>
  <si>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</si>
  <si>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</si>
  <si>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</si>
  <si>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</si>
  <si>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</si>
  <si>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</si>
  <si>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</si>
  <si>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</si>
  <si>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</si>
  <si>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</si>
  <si>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</si>
  <si>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</si>
  <si>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</si>
  <si>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</si>
  <si>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</si>
  <si>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</si>
  <si>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</si>
  <si>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</si>
  <si>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</si>
  <si>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</si>
  <si>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</si>
  <si>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</si>
  <si>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</si>
  <si>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</si>
  <si>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</si>
  <si>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</si>
  <si>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</si>
  <si>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</si>
  <si>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</si>
  <si>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</si>
  <si>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</si>
  <si>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</si>
  <si>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</si>
  <si>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</si>
  <si>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</si>
  <si>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</si>
  <si>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</si>
  <si>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</si>
  <si>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</si>
  <si>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</si>
  <si>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</si>
  <si>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</si>
  <si>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</si>
  <si>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</si>
  <si>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</si>
  <si>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</si>
  <si>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</si>
  <si>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</si>
  <si>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</si>
  <si>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</si>
  <si>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</si>
  <si>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</si>
  <si>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</si>
  <si>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</si>
  <si>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</si>
  <si>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</si>
  <si>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</si>
  <si>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</si>
  <si>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</si>
  <si>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</si>
  <si>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</si>
  <si>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</si>
  <si>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</si>
  <si>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</si>
  <si>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</si>
  <si>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</si>
  <si>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</si>
  <si>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</si>
  <si>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</si>
  <si>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</si>
  <si>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</si>
  <si>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</si>
  <si>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</si>
  <si>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</si>
  <si>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</si>
  <si>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</si>
  <si>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</si>
  <si>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</si>
  <si>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</si>
  <si>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</si>
  <si>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</si>
  <si>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</si>
  <si>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</si>
  <si>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</si>
  <si>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</si>
  <si>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</si>
  <si>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</si>
  <si>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</si>
  <si>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</si>
  <si>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</si>
  <si>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</si>
  <si>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</si>
  <si>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</si>
  <si>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</si>
  <si>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</si>
  <si>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</si>
  <si>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</si>
  <si>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</si>
  <si>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</si>
  <si>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</si>
  <si>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</si>
  <si>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</si>
  <si>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</si>
  <si>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</si>
  <si>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</si>
  <si>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</si>
  <si>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</si>
  <si>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</si>
  <si>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</si>
  <si>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</si>
  <si>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</si>
  <si>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</si>
  <si>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</si>
  <si>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</si>
  <si>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</si>
  <si>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</si>
  <si>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</si>
  <si>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</si>
  <si>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</si>
  <si>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</si>
  <si>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</si>
  <si>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</si>
  <si>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</si>
  <si>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</si>
  <si>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</si>
  <si>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</si>
  <si>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</si>
  <si>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</si>
  <si>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</si>
  <si>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</si>
  <si>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</si>
  <si>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</si>
  <si>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</si>
  <si>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</si>
  <si>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</si>
  <si>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</si>
  <si>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</si>
  <si>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</si>
  <si>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</si>
  <si>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</si>
  <si>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</si>
  <si>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</si>
  <si>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</si>
  <si>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</si>
  <si>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</si>
  <si>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</si>
  <si>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</si>
  <si>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</si>
  <si>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</si>
  <si>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</si>
  <si>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</si>
  <si>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</si>
  <si>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</si>
  <si>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</si>
  <si>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</si>
  <si>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</si>
  <si>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</si>
  <si>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</si>
  <si>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</si>
  <si>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</si>
  <si>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</si>
  <si>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</si>
  <si>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</si>
  <si>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</si>
  <si>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</si>
  <si>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</si>
  <si>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</si>
  <si>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</si>
  <si>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</si>
  <si>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</si>
  <si>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</si>
  <si>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</si>
  <si>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</si>
  <si>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</si>
  <si>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</si>
  <si>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</si>
  <si>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</si>
  <si>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</si>
  <si>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</si>
  <si>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</si>
  <si>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</si>
  <si>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</si>
  <si>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</si>
  <si>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</si>
  <si>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</si>
  <si>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</si>
  <si>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</si>
  <si>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</si>
  <si>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</si>
  <si>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</si>
  <si>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</si>
  <si>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</si>
  <si>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</si>
  <si>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</si>
  <si>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</si>
  <si>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</si>
  <si>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</si>
  <si>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</si>
  <si>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</si>
  <si>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</si>
  <si>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</si>
  <si>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</si>
  <si>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</si>
  <si>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</si>
  <si>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</si>
  <si>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</si>
  <si>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</si>
  <si>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</si>
  <si>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</si>
  <si>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</si>
  <si>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</si>
  <si>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</si>
  <si>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</si>
  <si>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</si>
  <si>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</si>
  <si>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</si>
  <si>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</si>
  <si>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</si>
  <si>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</si>
  <si>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</si>
  <si>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</si>
  <si>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</si>
  <si>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</si>
  <si>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</si>
  <si>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</si>
  <si>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</si>
  <si>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</si>
  <si>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</si>
  <si>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</si>
  <si>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</si>
  <si>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</si>
  <si>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</si>
  <si>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</si>
  <si>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</si>
  <si>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</si>
  <si>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</si>
  <si>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</si>
  <si>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</si>
  <si>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</si>
  <si>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</si>
  <si>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</si>
  <si>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</si>
  <si>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</si>
  <si>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</si>
  <si>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</si>
  <si>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</si>
  <si>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</si>
  <si>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</si>
  <si>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</si>
  <si>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</si>
  <si>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</si>
  <si>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</si>
  <si>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</si>
  <si>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</si>
  <si>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</si>
  <si>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</si>
  <si>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</si>
  <si>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</si>
  <si>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</si>
  <si>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</si>
  <si>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</si>
  <si>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</si>
  <si>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</si>
  <si>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</si>
  <si>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</si>
  <si>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</si>
  <si>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</si>
  <si>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</si>
  <si>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</si>
  <si>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</si>
  <si>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</si>
  <si>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</si>
  <si>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</si>
  <si>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</si>
  <si>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</si>
  <si>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</si>
  <si>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</si>
  <si>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</si>
  <si>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</si>
  <si>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</si>
  <si>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</si>
  <si>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</si>
  <si>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</si>
  <si>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</si>
  <si>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</si>
  <si>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</si>
  <si>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</si>
  <si>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</si>
  <si>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</si>
  <si>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</si>
  <si>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</si>
  <si>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</si>
  <si>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</si>
  <si>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</si>
  <si>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</si>
  <si>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</si>
  <si>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</si>
  <si>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</si>
  <si>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</si>
  <si>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</si>
  <si>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</si>
  <si>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</si>
  <si>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</si>
  <si>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</si>
  <si>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</si>
  <si>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</si>
  <si>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</si>
  <si>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</si>
  <si>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</si>
  <si>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</si>
  <si>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</si>
  <si>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</si>
  <si>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</si>
  <si>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</si>
  <si>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</si>
  <si>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</si>
  <si>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</si>
  <si>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</si>
  <si>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</si>
  <si>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</si>
  <si>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</si>
  <si>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</si>
  <si>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</si>
  <si>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</si>
  <si>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</si>
  <si>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</si>
  <si>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</si>
  <si>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</si>
  <si>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</si>
  <si>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</si>
  <si>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</si>
  <si>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</si>
  <si>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</si>
  <si>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</si>
  <si>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</si>
  <si>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</si>
  <si>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</si>
  <si>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</si>
  <si>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</si>
  <si>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</si>
  <si>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</si>
  <si>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</si>
  <si>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</si>
  <si>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</si>
  <si>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</si>
  <si>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</si>
  <si>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</si>
  <si>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</si>
  <si>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</si>
  <si>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</si>
  <si>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</si>
  <si>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</si>
  <si>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</si>
  <si>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</si>
  <si>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</si>
  <si>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</si>
  <si>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</si>
  <si>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</si>
  <si>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</si>
  <si>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</si>
  <si>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</si>
  <si>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</si>
  <si>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</si>
  <si>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</si>
  <si>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</si>
  <si>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</si>
  <si>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</si>
  <si>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</si>
  <si>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</si>
  <si>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</si>
  <si>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</si>
  <si>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</si>
  <si>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</si>
  <si>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</si>
  <si>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</si>
  <si>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</si>
  <si>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</si>
  <si>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</si>
  <si>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</si>
  <si>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</si>
  <si>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</si>
  <si>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</si>
  <si>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</si>
  <si>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</si>
  <si>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</si>
  <si>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</si>
  <si>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</si>
  <si>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</si>
  <si>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</si>
  <si>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</si>
  <si>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</si>
  <si>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</si>
  <si>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</si>
  <si>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</si>
  <si>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</si>
  <si>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</si>
  <si>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</si>
  <si>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</si>
  <si>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</si>
  <si>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</si>
  <si>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</si>
  <si>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</si>
  <si>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</si>
  <si>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</si>
  <si>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</si>
  <si>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</si>
  <si>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</si>
  <si>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</si>
  <si>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</si>
  <si>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</si>
  <si>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</si>
  <si>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</si>
  <si>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</si>
  <si>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</si>
  <si>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</si>
  <si>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</si>
  <si>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</si>
  <si>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</si>
  <si>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</si>
  <si>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</si>
  <si>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</si>
  <si>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</si>
  <si>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</si>
  <si>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</si>
  <si>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</si>
  <si>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</si>
  <si>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</si>
  <si>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</si>
  <si>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</si>
  <si>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</si>
  <si>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</si>
  <si>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</si>
  <si>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</si>
  <si>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</si>
  <si>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</si>
  <si>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</si>
  <si>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</si>
  <si>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</si>
  <si>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</si>
  <si>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</si>
  <si>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</si>
  <si>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</si>
  <si>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</si>
  <si>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</si>
  <si>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</si>
  <si>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</si>
  <si>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</si>
  <si>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</si>
  <si>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</si>
  <si>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</si>
  <si>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</si>
  <si>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</si>
  <si>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</si>
  <si>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</si>
  <si>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</si>
  <si>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</si>
  <si>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</si>
  <si>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</si>
  <si>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</si>
  <si>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</si>
  <si>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</si>
  <si>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</si>
  <si>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</si>
  <si>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</si>
  <si>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</si>
  <si>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</si>
  <si>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</si>
  <si>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</si>
  <si>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</si>
  <si>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</si>
  <si>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</si>
  <si>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</si>
  <si>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</si>
  <si>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</si>
  <si>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</si>
  <si>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</si>
  <si>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</si>
  <si>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</si>
  <si>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</si>
  <si>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</si>
  <si>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</si>
  <si>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</si>
  <si>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</si>
  <si>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</si>
  <si>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</si>
  <si>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</si>
  <si>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</si>
  <si>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</si>
  <si>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</si>
  <si>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</si>
  <si>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</si>
  <si>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</si>
  <si>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</si>
  <si>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</si>
  <si>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</si>
  <si>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</si>
  <si>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</si>
  <si>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</si>
  <si>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</si>
  <si>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</si>
  <si>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</si>
  <si>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</si>
  <si>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</si>
  <si>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</si>
  <si>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</si>
  <si>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</si>
  <si>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</si>
  <si>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</si>
  <si>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</si>
  <si>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</si>
  <si>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</si>
  <si>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</si>
  <si>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</si>
  <si>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</si>
  <si>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</si>
  <si>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</si>
  <si>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</si>
  <si>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</si>
  <si>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</si>
  <si>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</si>
  <si>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</si>
  <si>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</si>
  <si>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</si>
  <si>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</si>
  <si>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</si>
  <si>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</si>
  <si>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</si>
  <si>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</si>
  <si>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</si>
  <si>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</si>
  <si>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</si>
  <si>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</si>
  <si>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</si>
  <si>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</si>
  <si>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</si>
  <si>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</si>
  <si>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</si>
  <si>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</si>
  <si>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</si>
  <si>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</si>
  <si>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</si>
  <si>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</si>
  <si>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</si>
  <si>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</si>
  <si>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</si>
  <si>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</si>
  <si>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</si>
  <si>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</si>
  <si>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</si>
  <si>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</si>
  <si>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</si>
  <si>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</si>
  <si>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</si>
  <si>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</si>
  <si>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</si>
  <si>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</si>
  <si>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</si>
  <si>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</si>
  <si>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</si>
  <si>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</si>
  <si>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</si>
  <si>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</si>
  <si>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</si>
  <si>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</si>
  <si>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</si>
  <si>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</si>
  <si>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</si>
  <si>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</si>
  <si>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</si>
  <si>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</si>
  <si>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</si>
  <si>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</si>
  <si>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</si>
  <si>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</si>
  <si>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</si>
  <si>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</si>
  <si>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</si>
  <si>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</si>
  <si>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</si>
  <si>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</si>
  <si>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</si>
  <si>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</si>
  <si>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</si>
  <si>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</si>
  <si>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</si>
  <si>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</si>
  <si>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</si>
  <si>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</si>
  <si>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</si>
  <si>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</si>
  <si>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</si>
  <si>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</si>
  <si>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</si>
  <si>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</si>
  <si>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</si>
  <si>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</si>
  <si>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</si>
  <si>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</si>
  <si>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</si>
  <si>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</si>
  <si>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</si>
  <si>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</si>
  <si>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</si>
  <si>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</si>
  <si>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</si>
  <si>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</si>
  <si>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</si>
  <si>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</si>
  <si>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</si>
  <si>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</si>
  <si>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</si>
  <si>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</si>
  <si>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</si>
  <si>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</si>
  <si>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</si>
  <si>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</si>
  <si>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</si>
  <si>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</si>
  <si>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</si>
  <si>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</si>
  <si>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</si>
  <si>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</si>
  <si>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</si>
  <si>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</si>
  <si>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</si>
  <si>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</si>
  <si>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</si>
  <si>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</si>
  <si>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</si>
  <si>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</si>
  <si>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</si>
  <si>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</si>
  <si>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</si>
  <si>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</si>
  <si>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</si>
  <si>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</si>
  <si>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</si>
  <si>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</si>
  <si>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</si>
  <si>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</si>
  <si>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</si>
  <si>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</si>
  <si>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</si>
  <si>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</si>
  <si>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</si>
  <si>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</si>
  <si>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</si>
  <si>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</si>
  <si>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</si>
  <si>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</si>
  <si>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</si>
  <si>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</si>
  <si>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</si>
  <si>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</si>
  <si>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</si>
  <si>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</si>
  <si>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</si>
  <si>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</si>
  <si>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</si>
  <si>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</si>
  <si>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</si>
  <si>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</si>
  <si>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</si>
  <si>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</si>
  <si>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</si>
  <si>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</si>
  <si>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</si>
  <si>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</si>
  <si>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</si>
  <si>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</si>
  <si>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</si>
  <si>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</si>
  <si>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</si>
  <si>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</si>
  <si>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</si>
  <si>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</si>
  <si>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</si>
  <si>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</si>
  <si>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</si>
  <si>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</si>
  <si>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</si>
  <si>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</si>
  <si>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</si>
  <si>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</si>
  <si>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</si>
  <si>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</si>
  <si>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</si>
  <si>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</si>
  <si>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</si>
  <si>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</si>
  <si>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</si>
  <si>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</si>
  <si>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</si>
  <si>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</si>
  <si>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</si>
  <si>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</si>
  <si>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</si>
  <si>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</si>
  <si>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</si>
  <si>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</si>
  <si>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</si>
  <si>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</si>
  <si>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</si>
  <si>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</si>
  <si>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</si>
  <si>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</si>
  <si>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</si>
  <si>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</si>
  <si>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</si>
  <si>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</si>
  <si>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</si>
  <si>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</si>
  <si>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</si>
  <si>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</si>
  <si>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</si>
  <si>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</si>
  <si>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</si>
  <si>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</si>
  <si>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</si>
  <si>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</si>
  <si>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</si>
  <si>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</si>
  <si>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</si>
  <si>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</si>
  <si>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</si>
  <si>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</si>
  <si>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</si>
  <si>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</si>
  <si>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</si>
  <si>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</si>
  <si>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</si>
  <si>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</si>
  <si>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</si>
  <si>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</si>
  <si>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</si>
  <si>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</si>
  <si>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</si>
  <si>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</si>
  <si>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</si>
  <si>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</si>
  <si>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</si>
  <si>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</si>
  <si>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</si>
  <si>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</si>
  <si>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</si>
  <si>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</si>
  <si>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</si>
  <si>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</si>
  <si>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</si>
  <si>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</si>
  <si>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</si>
  <si>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</si>
  <si>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</si>
  <si>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</si>
  <si>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</si>
  <si>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</si>
  <si>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</si>
  <si>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</si>
  <si>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</si>
  <si>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</si>
  <si>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</si>
  <si>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</si>
  <si>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</si>
  <si>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</si>
  <si>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</si>
  <si>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</si>
  <si>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</si>
  <si>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</si>
  <si>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</si>
  <si>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</si>
  <si>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</si>
  <si>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</si>
  <si>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</si>
  <si>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</si>
  <si>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</si>
  <si>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</si>
  <si>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</si>
  <si>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</si>
  <si>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</si>
  <si>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</si>
  <si>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</si>
  <si>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</si>
  <si>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</si>
  <si>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</si>
  <si>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</si>
  <si>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</si>
  <si>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</si>
  <si>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</si>
  <si>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</si>
  <si>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</si>
  <si>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</si>
  <si>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</si>
  <si>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</si>
  <si>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</si>
  <si>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</si>
  <si>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</si>
  <si>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</si>
  <si>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</si>
  <si>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</si>
  <si>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</si>
  <si>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</si>
  <si>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</si>
  <si>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</si>
  <si>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</si>
  <si>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</si>
  <si>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</si>
  <si>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</si>
  <si>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</si>
  <si>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</si>
  <si>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</si>
  <si>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</si>
  <si>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</si>
  <si>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</si>
  <si>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</si>
  <si>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</si>
  <si>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</si>
  <si>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</si>
  <si>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</si>
  <si>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</si>
  <si>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</si>
  <si>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</si>
  <si>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</si>
  <si>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</si>
  <si>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</si>
  <si>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</si>
  <si>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</si>
  <si>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</si>
  <si>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</si>
  <si>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</si>
  <si>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</si>
  <si>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</si>
  <si>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</si>
  <si>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</si>
  <si>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</si>
  <si>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</si>
  <si>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</si>
  <si>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</si>
  <si>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</si>
  <si>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</si>
  <si>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</si>
  <si>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</si>
  <si>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</si>
  <si>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</si>
  <si>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</si>
  <si>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</si>
  <si>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</si>
  <si>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</si>
  <si>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</si>
  <si>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</si>
  <si>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</si>
  <si>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</si>
  <si>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</si>
  <si>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</si>
  <si>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</si>
  <si>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</si>
  <si>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</si>
  <si>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</si>
  <si>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</si>
  <si>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</si>
  <si>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</si>
  <si>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</si>
  <si>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</si>
  <si>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</si>
  <si>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</si>
  <si>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</si>
  <si>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</si>
  <si>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</si>
  <si>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</si>
  <si>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</si>
  <si>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</si>
  <si>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</si>
  <si>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</si>
  <si>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</si>
  <si>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</si>
  <si>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</si>
  <si>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</si>
  <si>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</si>
  <si>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</si>
  <si>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</si>
  <si>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</si>
  <si>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</si>
  <si>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</si>
  <si>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</si>
  <si>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</si>
  <si>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</si>
  <si>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</si>
  <si>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</si>
  <si>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</si>
  <si>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</si>
  <si>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</si>
  <si>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</si>
  <si>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</si>
  <si>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</si>
  <si>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</si>
  <si>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</si>
  <si>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</si>
  <si>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</si>
  <si>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</si>
  <si>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</si>
  <si>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</si>
  <si>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</si>
  <si>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</si>
  <si>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</si>
  <si>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</si>
  <si>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</si>
  <si>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</si>
  <si>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</si>
  <si>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</si>
  <si>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</si>
  <si>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</si>
  <si>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</si>
  <si>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</si>
  <si>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</si>
  <si>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</si>
  <si>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</si>
  <si>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</si>
  <si>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</si>
  <si>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</si>
  <si>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</si>
  <si>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</si>
  <si>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</si>
  <si>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</si>
  <si>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</si>
  <si>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</si>
  <si>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</si>
  <si>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</si>
  <si>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</si>
  <si>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</si>
  <si>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</si>
  <si>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</si>
  <si>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</si>
  <si>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</si>
  <si>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</si>
  <si>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</si>
  <si>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</si>
  <si>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</si>
  <si>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</si>
  <si>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</si>
  <si>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</si>
  <si>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</si>
  <si>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</si>
  <si>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</si>
  <si>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</si>
  <si>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</si>
  <si>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</si>
  <si>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</si>
  <si>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</si>
  <si>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</si>
  <si>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</si>
  <si>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</si>
  <si>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</si>
  <si>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</si>
  <si>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</si>
  <si>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</si>
  <si>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</si>
  <si>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</si>
  <si>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</si>
  <si>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</si>
  <si>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</si>
  <si>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</si>
  <si>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</si>
  <si>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</si>
  <si>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</si>
  <si>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</si>
  <si>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</si>
  <si>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</si>
  <si>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</si>
  <si>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</si>
  <si>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</si>
  <si>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</si>
  <si>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</si>
  <si>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</si>
  <si>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</si>
  <si>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</si>
  <si>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</si>
  <si>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</si>
  <si>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</si>
  <si>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</si>
  <si>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</si>
  <si>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</si>
  <si>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</si>
  <si>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</si>
  <si>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</si>
  <si>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</si>
  <si>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</si>
  <si>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</si>
  <si>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</si>
  <si>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</si>
  <si>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</si>
  <si>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</si>
  <si>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</si>
  <si>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</si>
  <si>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</si>
  <si>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</si>
  <si>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</si>
  <si>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</si>
  <si>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</si>
  <si>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</si>
  <si>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</si>
  <si>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</si>
  <si>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</si>
  <si>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</si>
  <si>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</si>
  <si>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</si>
  <si>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</si>
  <si>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</si>
  <si>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</si>
  <si>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</si>
  <si>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</si>
  <si>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</si>
  <si>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</si>
  <si>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</si>
  <si>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</si>
  <si>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</si>
  <si>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</si>
  <si>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</si>
  <si>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</si>
  <si>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</si>
  <si>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</si>
  <si>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</si>
  <si>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</si>
  <si>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</si>
  <si>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</si>
  <si>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</si>
  <si>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</si>
  <si>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</si>
  <si>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</si>
  <si>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</si>
  <si>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</si>
  <si>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</si>
  <si>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</si>
  <si>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</si>
  <si>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</si>
  <si>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</si>
  <si>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</si>
  <si>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</si>
  <si>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</si>
  <si>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</si>
  <si>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</si>
  <si>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</si>
  <si>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</si>
  <si>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</si>
  <si>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</si>
  <si>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</si>
  <si>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</si>
  <si>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</si>
  <si>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</si>
  <si>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</si>
  <si>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</si>
  <si>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</si>
  <si>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</si>
  <si>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</si>
  <si>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</si>
  <si>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</si>
  <si>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</si>
  <si>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</si>
  <si>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</si>
  <si>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</si>
  <si>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</si>
  <si>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</si>
  <si>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</si>
  <si>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</si>
  <si>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</si>
  <si>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</si>
  <si>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</si>
  <si>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</si>
  <si>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</si>
  <si>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</si>
  <si>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</si>
  <si>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</si>
  <si>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</si>
  <si>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</si>
  <si>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</si>
  <si>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</si>
  <si>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</si>
  <si>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</si>
  <si>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</si>
  <si>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</si>
  <si>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</si>
  <si>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</si>
  <si>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</si>
  <si>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</si>
  <si>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</si>
  <si>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</si>
  <si>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</si>
  <si>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</si>
  <si>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</si>
  <si>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</si>
  <si>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</si>
  <si>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</si>
  <si>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</si>
  <si>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</si>
  <si>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</si>
  <si>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</si>
  <si>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</si>
  <si>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</si>
  <si>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</si>
  <si>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</si>
  <si>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</si>
  <si>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</si>
  <si>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</si>
  <si>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</si>
  <si>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</si>
  <si>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</si>
  <si>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</si>
  <si>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</si>
  <si>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</si>
  <si>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</si>
  <si>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</si>
  <si>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</si>
  <si>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</si>
  <si>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</si>
  <si>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</si>
  <si>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</si>
  <si>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</si>
  <si>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</si>
  <si>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</si>
  <si>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</si>
  <si>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</si>
  <si>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</si>
  <si>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</si>
  <si>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</si>
  <si>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</si>
  <si>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</si>
  <si>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</si>
  <si>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</si>
  <si>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</si>
  <si>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</si>
  <si>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</si>
  <si>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</si>
  <si>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</si>
  <si>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</si>
  <si>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</si>
  <si>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</si>
  <si>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</si>
  <si>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</si>
  <si>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</si>
  <si>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</si>
  <si>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</si>
  <si>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</si>
  <si>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</si>
  <si>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</si>
  <si>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</si>
  <si>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</si>
  <si>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</si>
  <si>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</si>
  <si>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</si>
  <si>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</si>
  <si>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</si>
  <si>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</si>
  <si>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</si>
  <si>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</si>
  <si>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</si>
  <si>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</si>
  <si>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</si>
  <si>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</si>
  <si>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</si>
  <si>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</si>
  <si>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</si>
  <si>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</si>
  <si>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</si>
  <si>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</si>
  <si>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</si>
  <si>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</si>
  <si>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</si>
  <si>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</si>
  <si>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</si>
  <si>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</si>
  <si>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</si>
  <si>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</si>
  <si>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</si>
  <si>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</si>
  <si>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</si>
  <si>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</si>
  <si>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</si>
  <si>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</si>
  <si>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</si>
  <si>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</si>
  <si>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</si>
  <si>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</si>
  <si>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</si>
  <si>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</si>
  <si>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</si>
  <si>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</si>
  <si>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</si>
  <si>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</si>
  <si>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</si>
  <si>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</si>
  <si>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</si>
  <si>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</si>
  <si>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</si>
  <si>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</si>
  <si>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</si>
  <si>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</si>
  <si>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</si>
  <si>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</si>
  <si>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</si>
  <si>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</si>
  <si>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</si>
  <si>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</si>
  <si>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</si>
  <si>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</si>
  <si>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</si>
  <si>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</si>
  <si>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</si>
  <si>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</si>
  <si>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</si>
  <si>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</si>
  <si>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</si>
  <si>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</si>
  <si>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</si>
  <si>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</si>
  <si>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</si>
  <si>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</si>
  <si>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</si>
  <si>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</si>
  <si>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</si>
  <si>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</si>
  <si>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</si>
  <si>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</si>
  <si>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</si>
  <si>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</si>
  <si>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</si>
  <si>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</si>
  <si>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</si>
  <si>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</si>
  <si>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</si>
  <si>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</si>
  <si>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</si>
  <si>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</si>
  <si>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</si>
  <si>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</si>
  <si>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</si>
  <si>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</si>
  <si>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</si>
  <si>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</si>
  <si>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</si>
  <si>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</si>
  <si>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</si>
  <si>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</si>
  <si>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</si>
  <si>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</si>
  <si>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</si>
  <si>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</si>
  <si>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</si>
  <si>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</si>
  <si>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</si>
  <si>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</si>
  <si>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</si>
  <si>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</si>
  <si>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</si>
  <si>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</si>
  <si>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</si>
  <si>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</si>
  <si>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</si>
  <si>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</si>
  <si>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</si>
  <si>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</si>
  <si>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</si>
  <si>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</si>
  <si>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</si>
  <si>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</si>
  <si>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</si>
  <si>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</si>
  <si>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</si>
  <si>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</si>
  <si>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</si>
  <si>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</si>
  <si>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</si>
  <si>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</si>
  <si>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</si>
  <si>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</si>
  <si>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</si>
  <si>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</si>
  <si>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</si>
  <si>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</si>
  <si>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</si>
  <si>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</si>
  <si>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</si>
  <si>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</si>
  <si>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</si>
  <si>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</si>
  <si>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</si>
  <si>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</si>
  <si>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</si>
  <si>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</si>
  <si>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</si>
  <si>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</si>
  <si>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</si>
  <si>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</si>
  <si>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</si>
  <si>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</si>
  <si>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</si>
  <si>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</si>
  <si>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</si>
  <si>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</si>
  <si>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</si>
  <si>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</si>
  <si>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</si>
  <si>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</si>
  <si>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</si>
  <si>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</si>
  <si>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</si>
  <si>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</si>
  <si>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</si>
  <si>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</si>
  <si>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</si>
  <si>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</si>
  <si>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</si>
  <si>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</si>
  <si>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</si>
  <si>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</si>
  <si>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</si>
  <si>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</si>
  <si>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</si>
  <si>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</si>
  <si>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</si>
  <si>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</si>
  <si>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</si>
  <si>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</si>
  <si>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</si>
  <si>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</si>
  <si>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</si>
  <si>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</si>
  <si>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</si>
  <si>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</si>
  <si>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</si>
  <si>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</si>
  <si>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</si>
  <si>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</si>
  <si>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</si>
  <si>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</si>
  <si>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</si>
  <si>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</si>
  <si>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</si>
  <si>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</si>
  <si>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</si>
  <si>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</si>
  <si>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</si>
  <si>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</si>
  <si>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</si>
  <si>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</si>
  <si>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</si>
  <si>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</si>
  <si>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</si>
  <si>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</si>
  <si>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</si>
  <si>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</si>
  <si>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</si>
  <si>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</si>
  <si>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</si>
  <si>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</si>
  <si>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</si>
  <si>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</si>
  <si>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</si>
  <si>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</si>
  <si>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</si>
  <si>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</si>
  <si>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</si>
  <si>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</si>
  <si>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</si>
  <si>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</si>
  <si>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</si>
  <si>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</si>
  <si>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</si>
  <si>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</si>
  <si>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</si>
  <si>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</si>
  <si>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</si>
  <si>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</si>
  <si>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</si>
  <si>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</si>
  <si>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</si>
  <si>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</si>
  <si>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</si>
  <si>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</si>
  <si>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</si>
  <si>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</si>
  <si>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</si>
  <si>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</si>
  <si>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</si>
  <si>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</si>
  <si>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</si>
  <si>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</si>
  <si>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</si>
  <si>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</si>
  <si>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</si>
  <si>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</si>
  <si>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</si>
  <si>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</si>
  <si>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</si>
  <si>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</si>
  <si>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</si>
  <si>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</si>
  <si>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</si>
  <si>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</si>
  <si>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</si>
  <si>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</si>
  <si>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</si>
  <si>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</si>
  <si>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</si>
  <si>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</si>
  <si>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</si>
  <si>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</si>
  <si>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</si>
  <si>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</si>
  <si>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</si>
  <si>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</si>
  <si>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</si>
  <si>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</si>
  <si>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</si>
  <si>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</si>
  <si>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</si>
  <si>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</si>
  <si>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</si>
  <si>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</si>
  <si>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</si>
  <si>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</si>
  <si>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</si>
  <si>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</si>
  <si>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</si>
  <si>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</si>
  <si>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</si>
  <si>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</si>
  <si>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</si>
  <si>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</si>
  <si>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</si>
  <si>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</si>
  <si>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</si>
  <si>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</si>
  <si>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</si>
  <si>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</si>
  <si>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</si>
  <si>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</si>
  <si>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</si>
  <si>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</si>
  <si>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</si>
  <si>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</si>
  <si>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</si>
  <si>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</si>
  <si>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</si>
  <si>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</si>
  <si>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</si>
  <si>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</si>
  <si>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</si>
  <si>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</si>
  <si>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</si>
  <si>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</si>
  <si>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</si>
  <si>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</si>
  <si>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</si>
  <si>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</si>
  <si>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</si>
  <si>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</si>
  <si>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</si>
  <si>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</si>
  <si>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</si>
  <si>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</si>
  <si>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</si>
  <si>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</si>
  <si>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</si>
  <si>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</si>
  <si>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</si>
  <si>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</si>
  <si>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</si>
  <si>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</si>
  <si>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</si>
  <si>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</si>
  <si>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</si>
  <si>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</si>
  <si>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</si>
  <si>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</si>
  <si>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</si>
  <si>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</si>
  <si>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</si>
  <si>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</si>
  <si>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</si>
  <si>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</si>
  <si>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</si>
  <si>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</si>
  <si>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</si>
  <si>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</si>
  <si>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</si>
  <si>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</si>
  <si>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</si>
  <si>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</si>
  <si>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</si>
  <si>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</si>
  <si>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</si>
  <si>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</si>
  <si>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</si>
  <si>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</si>
  <si>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</si>
  <si>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</si>
  <si>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</si>
  <si>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</si>
  <si>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</si>
  <si>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</si>
  <si>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</si>
  <si>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</si>
  <si>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</si>
  <si>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</si>
  <si>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</si>
  <si>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</si>
  <si>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</si>
  <si>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</si>
  <si>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</si>
  <si>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</si>
  <si>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</si>
  <si>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</si>
  <si>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</si>
  <si>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</si>
  <si>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</si>
  <si>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</si>
  <si>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</si>
  <si>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</si>
  <si>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</si>
  <si>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</si>
  <si>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</si>
  <si>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</si>
  <si>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</si>
  <si>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</si>
  <si>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</si>
  <si>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</si>
  <si>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</si>
  <si>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</si>
  <si>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</si>
  <si>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</si>
  <si>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</si>
  <si>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</si>
  <si>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</si>
  <si>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</si>
  <si>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</si>
  <si>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</si>
  <si>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</si>
  <si>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</si>
  <si>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</si>
  <si>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</si>
  <si>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</si>
  <si>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</si>
  <si>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</si>
  <si>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</si>
  <si>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</si>
  <si>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</si>
  <si>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</si>
  <si>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</si>
  <si>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</si>
  <si>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</si>
  <si>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</si>
  <si>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</si>
  <si>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</si>
  <si>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</si>
  <si>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</si>
  <si>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</si>
  <si>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</si>
  <si>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</si>
  <si>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</si>
  <si>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</si>
  <si>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</si>
  <si>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</si>
  <si>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</si>
  <si>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</si>
  <si>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</si>
  <si>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</si>
  <si>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</si>
  <si>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</si>
  <si>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</si>
  <si>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</si>
  <si>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</si>
  <si>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</si>
  <si>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</si>
  <si>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</si>
  <si>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</si>
  <si>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</si>
  <si>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</si>
  <si>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</si>
  <si>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</si>
  <si>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</si>
  <si>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</si>
  <si>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</si>
  <si>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</si>
  <si>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</si>
  <si>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</si>
  <si>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</si>
  <si>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</si>
  <si>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</si>
  <si>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</si>
  <si>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</si>
  <si>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</si>
  <si>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</si>
  <si>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</si>
  <si>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</si>
  <si>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</si>
  <si>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</si>
  <si>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</si>
  <si>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</si>
  <si>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</si>
  <si>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</si>
  <si>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</si>
  <si>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</si>
  <si>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</si>
  <si>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</si>
  <si>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</si>
  <si>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</si>
  <si>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</si>
  <si>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</si>
  <si>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</si>
  <si>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</si>
  <si>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</si>
  <si>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</si>
  <si>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</si>
  <si>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</si>
  <si>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</si>
  <si>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</si>
  <si>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</si>
  <si>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</si>
  <si>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</si>
  <si>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</si>
  <si>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</si>
  <si>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</si>
  <si>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</si>
  <si>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</si>
  <si>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</si>
  <si>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</si>
  <si>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</si>
  <si>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</si>
  <si>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</si>
  <si>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</si>
  <si>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</si>
  <si>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</si>
  <si>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</si>
  <si>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</si>
  <si>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</si>
  <si>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</si>
  <si>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</si>
  <si>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</si>
  <si>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</si>
  <si>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</si>
  <si>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</si>
  <si>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</si>
  <si>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</si>
  <si>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</si>
  <si>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</si>
  <si>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</si>
  <si>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</si>
  <si>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</si>
  <si>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</si>
  <si>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</si>
  <si>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</si>
  <si>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</si>
  <si>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</si>
  <si>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</si>
  <si>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</si>
  <si>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</si>
  <si>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</si>
  <si>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</si>
  <si>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</si>
  <si>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</si>
  <si>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</si>
  <si>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</si>
  <si>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</si>
  <si>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</si>
  <si>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</si>
  <si>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</si>
  <si>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</si>
  <si>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</si>
  <si>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</si>
  <si>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</si>
  <si>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</si>
  <si>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</si>
  <si>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</si>
  <si>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</si>
  <si>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</si>
  <si>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</si>
  <si>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</si>
  <si>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</si>
  <si>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</si>
  <si>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</si>
  <si>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</si>
  <si>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</si>
  <si>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</si>
  <si>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</si>
  <si>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</si>
  <si>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</si>
  <si>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</si>
  <si>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</si>
  <si>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</si>
  <si>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</si>
  <si>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</si>
  <si>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</si>
  <si>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</si>
  <si>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</si>
  <si>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</si>
  <si>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</si>
  <si>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</si>
  <si>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</si>
  <si>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</si>
  <si>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</si>
  <si>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</si>
  <si>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</si>
  <si>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</si>
  <si>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</si>
  <si>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</si>
  <si>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</si>
  <si>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</si>
  <si>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</si>
  <si>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</si>
  <si>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</si>
  <si>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</si>
  <si>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</si>
  <si>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</si>
  <si>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</si>
  <si>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</si>
  <si>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</si>
  <si>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</si>
  <si>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</si>
  <si>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</si>
  <si>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</si>
  <si>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</si>
  <si>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</si>
  <si>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</si>
  <si>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</si>
  <si>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</si>
  <si>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</si>
  <si>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</si>
  <si>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</si>
  <si>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</si>
  <si>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</si>
  <si>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</si>
  <si>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</si>
  <si>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</si>
  <si>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</si>
  <si>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</si>
  <si>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</si>
  <si>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</si>
  <si>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</si>
  <si>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</si>
  <si>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</si>
  <si>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</si>
  <si>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</si>
  <si>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</si>
  <si>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</si>
  <si>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</si>
  <si>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</si>
  <si>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</si>
  <si>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</si>
  <si>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</si>
  <si>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</si>
  <si>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</si>
  <si>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</si>
  <si>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</si>
  <si>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</si>
  <si>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</si>
  <si>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</si>
  <si>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</si>
  <si>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</si>
  <si>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</si>
  <si>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</si>
  <si>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</si>
  <si>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</si>
  <si>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</si>
  <si>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</si>
  <si>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</si>
  <si>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</si>
  <si>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</si>
  <si>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</si>
  <si>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</si>
  <si>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</si>
  <si>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</si>
  <si>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</si>
  <si>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</si>
  <si>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</si>
  <si>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</si>
  <si>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</si>
  <si>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</si>
  <si>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</si>
  <si>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</si>
  <si>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</si>
  <si>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</si>
  <si>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</si>
  <si>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</si>
  <si>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</si>
  <si>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</si>
  <si>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</si>
  <si>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</si>
  <si>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</si>
  <si>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</si>
  <si>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</si>
  <si>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</si>
  <si>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</si>
  <si>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</si>
  <si>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</si>
  <si>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</si>
  <si>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</si>
  <si>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</si>
  <si>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</si>
  <si>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</si>
  <si>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</si>
  <si>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</si>
  <si>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</si>
  <si>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</si>
  <si>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</si>
  <si>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</si>
  <si>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</si>
  <si>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</si>
  <si>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</si>
  <si>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</si>
  <si>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</si>
  <si>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</si>
  <si>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</si>
  <si>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</si>
  <si>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</si>
  <si>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</si>
  <si>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</si>
  <si>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</si>
  <si>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</si>
  <si>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</si>
  <si>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</si>
  <si>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</si>
  <si>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</si>
  <si>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</si>
  <si>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</si>
  <si>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</si>
  <si>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</si>
  <si>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</si>
  <si>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</si>
  <si>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</si>
  <si>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</si>
  <si>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</si>
  <si>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</si>
  <si>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</si>
  <si>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</si>
  <si>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</si>
  <si>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</si>
  <si>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</si>
  <si>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</si>
  <si>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</si>
  <si>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</si>
  <si>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</si>
  <si>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</si>
  <si>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</si>
  <si>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</si>
  <si>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</si>
  <si>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</si>
  <si>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</si>
  <si>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</si>
  <si>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</si>
  <si>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</si>
  <si>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</si>
  <si>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</si>
  <si>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</si>
  <si>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</si>
  <si>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</si>
  <si>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</si>
  <si>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</si>
  <si>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</si>
  <si>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</si>
  <si>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</si>
  <si>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</si>
  <si>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</si>
  <si>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</si>
  <si>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</si>
  <si>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</si>
  <si>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</si>
  <si>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</si>
  <si>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</si>
  <si>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</si>
  <si>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</si>
  <si>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</si>
  <si>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</si>
  <si>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</si>
  <si>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</si>
  <si>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</si>
  <si>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</si>
  <si>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</si>
  <si>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</si>
  <si>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</si>
  <si>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</si>
  <si>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</si>
  <si>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</si>
  <si>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</si>
  <si>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</si>
  <si>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</si>
  <si>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</si>
  <si>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</si>
  <si>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</si>
  <si>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</si>
  <si>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</si>
  <si>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</si>
  <si>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</si>
  <si>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</si>
  <si>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</si>
  <si>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</si>
  <si>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</si>
  <si>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</si>
  <si>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</si>
  <si>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</si>
  <si>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</si>
  <si>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</si>
  <si>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</si>
  <si>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</si>
  <si>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</si>
  <si>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</si>
  <si>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</si>
  <si>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</si>
  <si>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</si>
  <si>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</si>
  <si>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</si>
  <si>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</si>
  <si>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</si>
  <si>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</si>
  <si>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</si>
  <si>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</si>
  <si>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</si>
  <si>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</si>
  <si>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</si>
  <si>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</si>
  <si>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</si>
  <si>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</si>
  <si>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</si>
  <si>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</si>
  <si>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</si>
  <si>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</si>
  <si>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</si>
  <si>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</si>
  <si>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</si>
  <si>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</si>
  <si>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</si>
  <si>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</si>
  <si>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</si>
  <si>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</si>
  <si>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</si>
  <si>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</si>
  <si>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</si>
  <si>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</si>
  <si>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</si>
  <si>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</si>
  <si>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</si>
  <si>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</si>
  <si>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</si>
  <si>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</si>
  <si>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</si>
  <si>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</si>
  <si>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</si>
  <si>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</si>
  <si>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</si>
  <si>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</si>
  <si>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</si>
  <si>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</si>
  <si>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</si>
  <si>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</si>
  <si>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</si>
  <si>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</si>
  <si>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</si>
  <si>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</si>
  <si>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</si>
  <si>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</si>
  <si>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</si>
  <si>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</si>
  <si>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</si>
  <si>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</si>
  <si>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</si>
  <si>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</si>
  <si>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</si>
  <si>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</si>
  <si>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</si>
  <si>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</si>
  <si>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</si>
  <si>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</si>
  <si>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</si>
  <si>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</si>
  <si>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</si>
  <si>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</si>
  <si>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</si>
  <si>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</si>
  <si>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</si>
  <si>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</si>
  <si>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</si>
  <si>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</si>
  <si>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</si>
  <si>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</si>
  <si>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</si>
  <si>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</si>
  <si>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</si>
  <si>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</si>
  <si>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</si>
  <si>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</si>
  <si>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</si>
  <si>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</si>
  <si>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</si>
  <si>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</si>
  <si>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</si>
  <si>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</si>
  <si>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</si>
  <si>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</si>
  <si>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</si>
  <si>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</si>
  <si>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</si>
  <si>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</si>
  <si>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</si>
  <si>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</si>
  <si>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</si>
  <si>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</si>
  <si>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</si>
  <si>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</si>
  <si>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</si>
  <si>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</si>
  <si>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</si>
  <si>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</si>
  <si>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</si>
  <si>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</si>
  <si>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</si>
  <si>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</si>
  <si>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</si>
  <si>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</si>
  <si>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</si>
  <si>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</si>
  <si>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</si>
  <si>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</si>
  <si>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</si>
  <si>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</si>
  <si>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</si>
  <si>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</si>
  <si>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</si>
  <si>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</si>
  <si>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</si>
  <si>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</si>
  <si>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</si>
  <si>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</si>
  <si>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</si>
  <si>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</si>
  <si>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</si>
  <si>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</si>
  <si>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</si>
  <si>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</si>
  <si>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</si>
  <si>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</si>
  <si>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</si>
  <si>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</si>
  <si>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</si>
  <si>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</si>
  <si>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</si>
  <si>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</si>
  <si>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</si>
  <si>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</si>
  <si>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</si>
  <si>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</si>
  <si>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</si>
  <si>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</si>
  <si>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</si>
  <si>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</si>
  <si>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</si>
  <si>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</si>
  <si>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</si>
  <si>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</si>
  <si>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</si>
  <si>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</si>
  <si>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</si>
  <si>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</si>
  <si>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</si>
  <si>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</si>
  <si>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</si>
  <si>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</si>
  <si>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</si>
  <si>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</si>
  <si>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</si>
  <si>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</si>
  <si>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</si>
  <si>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</si>
  <si>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</si>
  <si>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</si>
  <si>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</si>
  <si>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</si>
  <si>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</si>
  <si>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</si>
  <si>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</si>
  <si>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</si>
  <si>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</si>
  <si>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</si>
  <si>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</si>
  <si>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</si>
  <si>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</si>
  <si>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</si>
  <si>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</si>
  <si>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</si>
  <si>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</si>
  <si>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</si>
  <si>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</si>
  <si>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</si>
  <si>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</si>
  <si>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</si>
  <si>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</si>
  <si>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</si>
  <si>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</si>
  <si>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</si>
  <si>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</si>
  <si>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</si>
  <si>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</si>
  <si>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</si>
  <si>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</si>
  <si>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</si>
  <si>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</si>
  <si>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</si>
  <si>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</si>
  <si>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</si>
  <si>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</si>
  <si>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</si>
  <si>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</si>
  <si>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</si>
  <si>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</si>
  <si>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</si>
  <si>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</si>
  <si>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</si>
  <si>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</si>
  <si>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</si>
  <si>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</si>
  <si>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</si>
  <si>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</si>
  <si>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</si>
  <si>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</si>
  <si>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</si>
  <si>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</si>
  <si>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</si>
  <si>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</si>
  <si>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</si>
  <si>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</si>
  <si>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</si>
  <si>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</si>
  <si>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</si>
  <si>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</si>
  <si>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</si>
  <si>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</si>
  <si>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</si>
  <si>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</si>
  <si>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</si>
  <si>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</si>
  <si>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</si>
  <si>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</si>
  <si>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</si>
  <si>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</si>
  <si>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</si>
  <si>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</si>
  <si>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</si>
  <si>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</si>
  <si>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</si>
  <si>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</si>
  <si>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</si>
  <si>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</si>
  <si>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</si>
  <si>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</si>
  <si>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</si>
  <si>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</si>
  <si>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</si>
  <si>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</si>
  <si>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</si>
  <si>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</si>
  <si>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</si>
  <si>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</si>
  <si>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</si>
  <si>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</si>
  <si>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</si>
  <si>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</si>
  <si>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</si>
  <si>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</si>
  <si>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</si>
  <si>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</si>
  <si>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</si>
  <si>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</si>
  <si>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</si>
  <si>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</si>
  <si>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</si>
  <si>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</si>
  <si>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</si>
  <si>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</si>
  <si>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</si>
  <si>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</si>
  <si>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</si>
  <si>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</si>
  <si>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</si>
  <si>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</si>
  <si>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</si>
  <si>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</si>
  <si>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</si>
  <si>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</si>
  <si>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</si>
  <si>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</si>
  <si>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</si>
  <si>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</si>
  <si>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</si>
  <si>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</si>
  <si>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</si>
  <si>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</si>
  <si>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</si>
  <si>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</si>
  <si>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</si>
  <si>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</si>
  <si>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</si>
  <si>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</si>
  <si>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</si>
  <si>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</si>
  <si>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</si>
  <si>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</si>
  <si>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</si>
  <si>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</si>
  <si>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</si>
  <si>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</si>
  <si>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</si>
  <si>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</si>
  <si>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</si>
  <si>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</si>
  <si>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</si>
  <si>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</si>
  <si>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</si>
  <si>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</si>
  <si>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</si>
  <si>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</si>
  <si>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</si>
  <si>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</si>
  <si>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</si>
  <si>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</si>
  <si>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</si>
  <si>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</si>
  <si>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</si>
  <si>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</si>
  <si>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</si>
  <si>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</si>
  <si>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</si>
  <si>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</si>
  <si>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</si>
  <si>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</si>
  <si>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</si>
  <si>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</si>
  <si>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</si>
  <si>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</si>
  <si>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</si>
  <si>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</si>
  <si>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</si>
  <si>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</si>
  <si>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</si>
  <si>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</si>
  <si>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</si>
  <si>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</si>
  <si>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</si>
  <si>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</si>
  <si>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</si>
  <si>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</si>
  <si>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</si>
  <si>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</si>
  <si>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</si>
  <si>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</si>
  <si>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</si>
  <si>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</si>
  <si>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</si>
  <si>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</si>
  <si>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</si>
  <si>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</si>
  <si>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</si>
  <si>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</si>
  <si>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</si>
  <si>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</si>
  <si>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</si>
  <si>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</si>
  <si>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</si>
  <si>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</si>
  <si>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</si>
  <si>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</si>
  <si>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</si>
  <si>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</si>
  <si>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</si>
  <si>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</si>
  <si>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</si>
  <si>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</si>
  <si>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</si>
  <si>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</si>
  <si>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</si>
  <si>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</si>
  <si>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</si>
  <si>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</si>
  <si>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</si>
  <si>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</si>
  <si>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</si>
  <si>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</si>
  <si>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</si>
  <si>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</si>
  <si>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</si>
  <si>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</si>
  <si>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</si>
  <si>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</si>
  <si>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</si>
  <si>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</si>
  <si>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</si>
  <si>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</si>
  <si>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</si>
  <si>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</si>
  <si>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</si>
  <si>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</si>
  <si>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</si>
  <si>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</si>
  <si>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</si>
  <si>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</si>
  <si>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</si>
  <si>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</si>
  <si>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</si>
  <si>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</si>
  <si>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</si>
  <si>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</si>
  <si>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</si>
  <si>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</si>
  <si>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</si>
  <si>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</si>
  <si>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</si>
  <si>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</si>
  <si>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</si>
  <si>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</si>
  <si>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</si>
  <si>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</si>
  <si>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</si>
  <si>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</si>
  <si>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</si>
  <si>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</si>
  <si>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</si>
  <si>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</si>
  <si>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</si>
  <si>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</si>
  <si>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</si>
  <si>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</si>
  <si>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</si>
  <si>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</si>
  <si>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</si>
  <si>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</si>
  <si>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</si>
  <si>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</si>
  <si>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</si>
  <si>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</si>
  <si>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</si>
  <si>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</si>
  <si>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</si>
  <si>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</si>
  <si>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</si>
  <si>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</si>
  <si>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</si>
  <si>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</si>
  <si>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</si>
  <si>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</si>
  <si>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</si>
  <si>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</si>
  <si>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</si>
  <si>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</si>
  <si>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</si>
  <si>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</si>
  <si>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</si>
  <si>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</si>
  <si>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</si>
  <si>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</si>
  <si>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</si>
  <si>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</si>
  <si>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</si>
  <si>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</si>
  <si>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</si>
  <si>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</si>
  <si>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</si>
  <si>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</si>
  <si>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</si>
  <si>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</si>
  <si>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</si>
  <si>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</si>
  <si>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</si>
  <si>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</si>
  <si>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</si>
  <si>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</si>
  <si>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</si>
  <si>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</si>
  <si>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</si>
  <si>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</si>
  <si>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</si>
  <si>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</si>
  <si>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</si>
  <si>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</si>
  <si>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</si>
  <si>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</si>
  <si>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</si>
  <si>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</si>
  <si>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</si>
  <si>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</si>
  <si>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</si>
  <si>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</si>
  <si>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</si>
  <si>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</si>
  <si>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</si>
  <si>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</si>
  <si>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</si>
  <si>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</si>
  <si>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</si>
  <si>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</si>
  <si>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</si>
  <si>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</si>
  <si>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</si>
  <si>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</si>
  <si>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</si>
  <si>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</si>
  <si>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</si>
  <si>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</si>
  <si>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</si>
  <si>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</si>
  <si>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</si>
  <si>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</si>
  <si>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</si>
  <si>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</si>
  <si>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</si>
  <si>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</si>
  <si>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</si>
  <si>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</si>
  <si>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</si>
  <si>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</si>
  <si>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</si>
  <si>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</si>
  <si>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</si>
  <si>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</si>
  <si>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</si>
  <si>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</si>
  <si>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</si>
  <si>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</si>
  <si>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</si>
  <si>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</si>
  <si>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</si>
  <si>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</si>
  <si>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</si>
  <si>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</si>
  <si>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</si>
  <si>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</si>
  <si>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</si>
  <si>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</si>
  <si>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</si>
  <si>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</si>
  <si>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</si>
  <si>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</si>
  <si>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</si>
  <si>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</si>
  <si>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</si>
  <si>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</si>
  <si>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</si>
  <si>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</si>
  <si>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</si>
  <si>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</si>
  <si>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</si>
  <si>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</si>
  <si>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</si>
  <si>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</si>
  <si>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</si>
  <si>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</si>
  <si>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</si>
  <si>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</si>
  <si>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</si>
  <si>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</si>
  <si>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</si>
  <si>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</si>
  <si>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</si>
  <si>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</si>
  <si>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</si>
  <si>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</si>
  <si>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</si>
  <si>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</si>
  <si>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</si>
  <si>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</si>
  <si>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</si>
  <si>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</si>
  <si>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</si>
  <si>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</si>
  <si>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</si>
  <si>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</si>
  <si>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</si>
  <si>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</si>
  <si>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</si>
  <si>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</si>
  <si>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</si>
  <si>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</si>
  <si>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</si>
  <si>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</si>
  <si>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</si>
  <si>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</si>
  <si>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</si>
  <si>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</si>
  <si>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</si>
  <si>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</si>
  <si>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</si>
  <si>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</si>
  <si>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</si>
  <si>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</si>
  <si>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</si>
  <si>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</si>
  <si>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</si>
  <si>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</si>
  <si>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</si>
  <si>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</si>
  <si>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</si>
  <si>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</si>
  <si>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</si>
  <si>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</si>
  <si>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</si>
  <si>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</si>
  <si>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</si>
  <si>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</si>
  <si>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</si>
  <si>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</si>
  <si>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</si>
  <si>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</si>
  <si>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</si>
  <si>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</si>
  <si>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</si>
  <si>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</si>
  <si>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</si>
  <si>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</si>
  <si>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</si>
  <si>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</si>
  <si>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</si>
  <si>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</si>
  <si>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</si>
  <si>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</si>
  <si>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</si>
  <si>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</si>
  <si>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</si>
  <si>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</si>
  <si>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</si>
  <si>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</si>
  <si>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</si>
  <si>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</si>
  <si>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</si>
  <si>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</si>
  <si>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</si>
  <si>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</si>
  <si>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</si>
  <si>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</si>
  <si>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</si>
  <si>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</si>
  <si>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</si>
  <si>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</si>
  <si>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</si>
  <si>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</si>
  <si>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</si>
  <si>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</si>
  <si>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</si>
  <si>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</si>
  <si>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</si>
  <si>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</si>
  <si>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</si>
  <si>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</si>
  <si>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</si>
  <si>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</si>
  <si>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</si>
  <si>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</si>
  <si>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</si>
  <si>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</si>
  <si>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</si>
  <si>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</si>
  <si>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</si>
  <si>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</si>
  <si>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</si>
  <si>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</si>
  <si>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</si>
  <si>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</si>
  <si>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</si>
  <si>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</si>
  <si>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</si>
  <si>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</si>
  <si>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</si>
  <si>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</si>
  <si>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</si>
  <si>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</si>
  <si>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</si>
  <si>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</si>
  <si>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</si>
  <si>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</si>
  <si>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</si>
  <si>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</si>
  <si>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</si>
  <si>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</si>
  <si>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</si>
  <si>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</si>
  <si>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</si>
  <si>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</si>
  <si>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</si>
  <si>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</si>
  <si>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</si>
  <si>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</si>
  <si>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</si>
  <si>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</si>
  <si>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</si>
  <si>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</si>
  <si>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</si>
  <si>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</si>
  <si>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</si>
  <si>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</si>
  <si>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</si>
  <si>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</si>
  <si>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</si>
  <si>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</si>
  <si>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</si>
  <si>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</si>
  <si>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</si>
  <si>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</si>
  <si>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</si>
  <si>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</si>
  <si>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</si>
  <si>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</si>
  <si>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</si>
  <si>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</si>
  <si>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</si>
  <si>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</si>
  <si>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</si>
  <si>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</si>
  <si>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</si>
  <si>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</si>
  <si>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</si>
  <si>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</si>
  <si>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</si>
  <si>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</si>
  <si>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</si>
  <si>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</si>
  <si>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</si>
  <si>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</si>
  <si>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</si>
  <si>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</si>
  <si>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</si>
  <si>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</si>
  <si>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</si>
  <si>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</si>
  <si>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</si>
  <si>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</si>
  <si>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</si>
  <si>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</si>
  <si>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</si>
  <si>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</si>
  <si>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</si>
  <si>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</si>
  <si>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</si>
  <si>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</si>
  <si>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</si>
  <si>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</si>
  <si>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</si>
  <si>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</si>
  <si>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</si>
  <si>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</si>
  <si>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</si>
  <si>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</si>
  <si>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</si>
  <si>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</si>
  <si>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</si>
  <si>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</si>
  <si>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</si>
  <si>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</si>
  <si>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</si>
  <si>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</si>
  <si>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</si>
  <si>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</si>
  <si>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</si>
  <si>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</si>
  <si>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</si>
  <si>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</si>
  <si>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</si>
  <si>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</si>
  <si>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</si>
  <si>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</si>
  <si>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</si>
  <si>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</si>
  <si>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</si>
  <si>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</si>
  <si>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</si>
  <si>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</si>
  <si>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</si>
  <si>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</si>
  <si>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</si>
  <si>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</si>
  <si>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</si>
  <si>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</si>
  <si>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</si>
  <si>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</si>
  <si>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</si>
  <si>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</si>
  <si>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</si>
  <si>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</si>
  <si>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</si>
  <si>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</si>
  <si>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</si>
  <si>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</si>
  <si>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</si>
  <si>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</si>
  <si>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</si>
  <si>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</si>
  <si>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</si>
  <si>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</si>
  <si>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</si>
  <si>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</si>
  <si>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</si>
  <si>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</si>
  <si>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</si>
  <si>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</si>
  <si>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</si>
  <si>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</si>
  <si>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</si>
  <si>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</si>
  <si>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</si>
  <si>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</si>
  <si>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</si>
  <si>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</si>
  <si>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</si>
  <si>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</si>
  <si>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</si>
  <si>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</si>
  <si>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</si>
  <si>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</si>
  <si>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</si>
  <si>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</si>
  <si>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</si>
  <si>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</si>
  <si>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</si>
  <si>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</si>
  <si>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</si>
  <si>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</si>
  <si>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</si>
  <si>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</si>
  <si>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</si>
  <si>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</si>
  <si>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</si>
  <si>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</si>
  <si>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</si>
  <si>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</si>
  <si>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</si>
  <si>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</si>
  <si>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</si>
  <si>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</si>
  <si>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</si>
  <si>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</si>
  <si>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</si>
  <si>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</si>
  <si>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</si>
  <si>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</si>
  <si>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</si>
  <si>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</si>
  <si>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</si>
  <si>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</si>
  <si>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</si>
  <si>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</si>
  <si>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</si>
  <si>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</si>
  <si>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</si>
  <si>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</si>
  <si>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</si>
  <si>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</si>
  <si>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</si>
  <si>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</si>
  <si>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</si>
  <si>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</si>
  <si>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</si>
  <si>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</si>
  <si>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</si>
  <si>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</si>
  <si>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</si>
  <si>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</si>
  <si>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</si>
  <si>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</si>
  <si>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</si>
  <si>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</si>
  <si>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</si>
  <si>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</si>
  <si>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</si>
  <si>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</si>
  <si>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</si>
  <si>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</si>
  <si>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</si>
  <si>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</si>
  <si>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</si>
  <si>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</si>
  <si>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</si>
  <si>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</si>
  <si>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</si>
  <si>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</si>
  <si>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</si>
  <si>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</si>
  <si>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</si>
  <si>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</si>
  <si>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</si>
  <si>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</si>
  <si>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</si>
  <si>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</si>
  <si>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</si>
  <si>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</si>
  <si>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</si>
  <si>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</si>
  <si>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</si>
  <si>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</si>
  <si>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</si>
  <si>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</si>
  <si>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</si>
  <si>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</si>
  <si>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</si>
  <si>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</si>
  <si>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</si>
  <si>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</si>
  <si>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</si>
  <si>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</si>
  <si>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</si>
  <si>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</si>
  <si>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</si>
  <si>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</si>
  <si>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</si>
  <si>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</si>
  <si>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</si>
  <si>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</si>
  <si>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</si>
  <si>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</si>
  <si>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</si>
  <si>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</si>
  <si>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</si>
  <si>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</si>
  <si>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</si>
  <si>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</si>
  <si>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</si>
  <si>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</si>
  <si>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</si>
  <si>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</si>
  <si>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</si>
  <si>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</si>
  <si>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</si>
  <si>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</si>
  <si>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</si>
  <si>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</si>
  <si>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</si>
  <si>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</si>
  <si>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</si>
  <si>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</si>
  <si>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</si>
  <si>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</si>
  <si>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</si>
  <si>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</si>
  <si>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</si>
  <si>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</si>
  <si>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</si>
  <si>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</si>
  <si>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</si>
  <si>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</si>
  <si>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</si>
  <si>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</si>
  <si>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</si>
  <si>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</si>
  <si>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</si>
  <si>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</si>
  <si>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</si>
  <si>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</si>
  <si>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</si>
  <si>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</si>
  <si>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</si>
  <si>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</si>
  <si>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</si>
  <si>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</si>
  <si>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</si>
  <si>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</si>
  <si>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</si>
  <si>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</si>
  <si>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</si>
  <si>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</si>
  <si>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</si>
  <si>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</si>
  <si>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</si>
  <si>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</si>
  <si>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</si>
  <si>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</si>
  <si>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</si>
  <si>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</si>
  <si>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</si>
  <si>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</si>
  <si>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</si>
  <si>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</si>
  <si>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</si>
  <si>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</si>
  <si>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</si>
  <si>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</si>
  <si>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</si>
  <si>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</si>
  <si>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</si>
  <si>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</si>
  <si>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</si>
  <si>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</si>
  <si>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</si>
  <si>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</si>
  <si>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</si>
  <si>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</si>
  <si>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</si>
  <si>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</si>
  <si>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</si>
  <si>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</si>
  <si>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</si>
  <si>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</si>
  <si>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</si>
  <si>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</si>
  <si>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</si>
  <si>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</si>
  <si>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</si>
  <si>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</si>
  <si>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</si>
  <si>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</si>
  <si>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</si>
  <si>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</si>
  <si>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</si>
  <si>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</si>
  <si>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</si>
  <si>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</si>
  <si>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</si>
  <si>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</si>
  <si>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</si>
  <si>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</si>
  <si>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</si>
  <si>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</si>
  <si>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</si>
  <si>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</si>
  <si>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</si>
  <si>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</si>
  <si>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</si>
  <si>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</si>
  <si>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</si>
  <si>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</si>
  <si>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</si>
  <si>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</si>
  <si>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</si>
  <si>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</si>
  <si>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</si>
  <si>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</si>
  <si>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</si>
  <si>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</si>
  <si>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</si>
  <si>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</si>
  <si>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</si>
  <si>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</si>
  <si>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</si>
  <si>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</si>
  <si>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</si>
  <si>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</si>
  <si>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</si>
  <si>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</si>
  <si>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</si>
  <si>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</si>
  <si>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</si>
  <si>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</si>
  <si>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</si>
  <si>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</si>
  <si>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</si>
  <si>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</si>
  <si>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</si>
  <si>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</si>
  <si>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</si>
  <si>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</si>
  <si>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</si>
  <si>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</si>
  <si>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</si>
  <si>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</si>
  <si>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</si>
  <si>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</si>
  <si>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</si>
  <si>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</si>
  <si>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</si>
  <si>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</si>
  <si>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</si>
  <si>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</si>
  <si>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</si>
  <si>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</si>
  <si>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</si>
  <si>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</si>
  <si>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</si>
  <si>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</si>
  <si>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</si>
  <si>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</si>
  <si>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</si>
  <si>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</si>
  <si>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</si>
  <si>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</si>
  <si>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</si>
  <si>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</si>
  <si>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</si>
  <si>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</si>
  <si>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</si>
  <si>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</si>
  <si>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</si>
  <si>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</si>
  <si>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</si>
  <si>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</si>
  <si>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</si>
  <si>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</si>
  <si>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</si>
  <si>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</si>
  <si>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</si>
  <si>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</si>
  <si>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</si>
  <si>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</si>
  <si>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</si>
  <si>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</si>
  <si>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</si>
  <si>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</si>
  <si>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</si>
  <si>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</si>
  <si>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</si>
  <si>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</si>
  <si>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</si>
  <si>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</si>
  <si>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</si>
  <si>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</si>
  <si>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</si>
  <si>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</si>
  <si>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</si>
  <si>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</si>
  <si>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</si>
  <si>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</si>
  <si>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</si>
  <si>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</si>
  <si>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</si>
  <si>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</si>
  <si>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</si>
  <si>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</si>
  <si>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</si>
  <si>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</si>
  <si>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</si>
  <si>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</si>
  <si>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</si>
  <si>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</si>
  <si>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</si>
  <si>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</si>
  <si>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</si>
  <si>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</si>
  <si>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</si>
  <si>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</si>
  <si>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</si>
  <si>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</si>
  <si>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</si>
  <si>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</si>
  <si>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</si>
  <si>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</si>
  <si>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</si>
  <si>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</si>
  <si>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</si>
  <si>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</si>
  <si>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</si>
  <si>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</si>
  <si>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</si>
  <si>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</si>
  <si>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</si>
  <si>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</si>
  <si>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</si>
  <si>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</si>
  <si>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</si>
  <si>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</si>
  <si>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</si>
  <si>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</si>
  <si>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</si>
  <si>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</si>
  <si>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</si>
  <si>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</si>
  <si>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</si>
  <si>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</si>
  <si>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</si>
  <si>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</si>
  <si>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</si>
  <si>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</si>
  <si>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</si>
  <si>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</si>
  <si>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</si>
  <si>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</si>
  <si>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</si>
  <si>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</si>
  <si>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</si>
  <si>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</si>
  <si>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</si>
  <si>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</si>
  <si>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</si>
  <si>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</si>
  <si>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</si>
  <si>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</si>
  <si>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</si>
  <si>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</si>
  <si>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</si>
  <si>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</si>
  <si>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</si>
  <si>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</si>
  <si>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</si>
  <si>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</si>
  <si>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</si>
  <si>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</si>
  <si>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</si>
  <si>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</si>
  <si>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</si>
  <si>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</si>
  <si>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</si>
  <si>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</si>
  <si>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</si>
  <si>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</si>
  <si>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</si>
  <si>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</si>
  <si>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</si>
  <si>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</si>
  <si>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</si>
  <si>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</si>
  <si>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</si>
  <si>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</si>
  <si>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</si>
  <si>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</si>
  <si>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</si>
  <si>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</si>
  <si>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</si>
  <si>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</si>
  <si>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</si>
  <si>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</si>
  <si>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</si>
  <si>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</si>
  <si>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</si>
  <si>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</si>
  <si>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</si>
  <si>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</si>
  <si>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</si>
  <si>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</si>
  <si>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</si>
  <si>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</si>
  <si>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</si>
  <si>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</si>
  <si>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</si>
  <si>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</si>
  <si>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</si>
  <si>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</si>
  <si>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</si>
  <si>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</si>
  <si>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</si>
  <si>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</si>
  <si>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</si>
  <si>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</si>
  <si>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</si>
  <si>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</si>
  <si>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</si>
  <si>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</si>
  <si>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</si>
  <si>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</si>
  <si>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</si>
  <si>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</si>
  <si>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</si>
  <si>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</si>
  <si>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</si>
  <si>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</si>
  <si>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</si>
  <si>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</si>
  <si>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</si>
  <si>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</si>
  <si>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</si>
  <si>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</si>
  <si>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</si>
  <si>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</si>
  <si>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</si>
  <si>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</si>
  <si>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</si>
  <si>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</si>
  <si>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</si>
  <si>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</si>
  <si>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</si>
  <si>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</si>
  <si>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</si>
  <si>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</si>
  <si>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</si>
  <si>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</si>
  <si>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</si>
  <si>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</si>
  <si>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</si>
  <si>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</si>
  <si>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</si>
  <si>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</si>
  <si>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</si>
  <si>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</si>
  <si>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</si>
  <si>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</si>
  <si>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</si>
  <si>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</si>
  <si>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</si>
  <si>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</si>
  <si>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</si>
  <si>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</si>
  <si>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</si>
  <si>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</si>
  <si>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</si>
  <si>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</si>
  <si>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</si>
  <si>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</si>
  <si>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</si>
  <si>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</si>
  <si>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</si>
  <si>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</si>
  <si>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</si>
  <si>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</si>
  <si>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</si>
  <si>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</si>
  <si>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</si>
  <si>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</si>
  <si>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</si>
  <si>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</si>
  <si>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</si>
  <si>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</si>
  <si>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</si>
  <si>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</si>
  <si>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</si>
  <si>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</si>
  <si>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</si>
  <si>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</si>
  <si>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</si>
  <si>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</si>
  <si>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</si>
  <si>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</si>
  <si>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</si>
  <si>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</si>
  <si>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</si>
  <si>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</si>
  <si>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</si>
  <si>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</si>
  <si>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</si>
  <si>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</si>
  <si>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</si>
  <si>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</si>
  <si>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</si>
  <si>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</si>
  <si>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</si>
  <si>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</si>
  <si>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</si>
  <si>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</si>
  <si>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</si>
  <si>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</si>
  <si>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</si>
  <si>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</si>
  <si>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</si>
  <si>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</si>
  <si>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</si>
  <si>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</si>
  <si>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</si>
  <si>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</si>
  <si>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</si>
  <si>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</si>
  <si>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</si>
  <si>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</si>
  <si>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</si>
  <si>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</si>
  <si>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</si>
  <si>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</si>
  <si>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</si>
  <si>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</si>
  <si>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</si>
  <si>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</si>
  <si>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</si>
  <si>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</si>
  <si>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</si>
  <si>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</si>
  <si>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</si>
  <si>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</si>
  <si>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</si>
  <si>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</si>
  <si>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</si>
  <si>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</si>
  <si>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</si>
  <si>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</si>
  <si>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</si>
  <si>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</si>
  <si>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</si>
  <si>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</si>
  <si>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</si>
  <si>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</si>
  <si>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</si>
  <si>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</si>
  <si>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</si>
  <si>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</si>
  <si>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</si>
  <si>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</si>
  <si>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</si>
  <si>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</si>
  <si>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</si>
  <si>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</si>
  <si>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</si>
  <si>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</si>
  <si>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</si>
  <si>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</si>
  <si>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</si>
  <si>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</si>
  <si>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</si>
  <si>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</si>
  <si>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</si>
  <si>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</si>
  <si>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</si>
  <si>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</si>
  <si>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</si>
  <si>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</si>
  <si>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</si>
  <si>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</si>
  <si>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</si>
  <si>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</si>
  <si>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</si>
  <si>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</si>
  <si>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</si>
  <si>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</si>
  <si>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</si>
  <si>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</si>
  <si>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</si>
  <si>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</si>
  <si>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</si>
  <si>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</si>
  <si>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</si>
  <si>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</si>
  <si>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</si>
  <si>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</si>
  <si>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</si>
  <si>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</si>
  <si>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</si>
  <si>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</si>
  <si>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</si>
  <si>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</si>
  <si>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</si>
  <si>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</si>
  <si>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</si>
  <si>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</si>
  <si>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</si>
  <si>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</si>
  <si>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</si>
  <si>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</si>
  <si>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</si>
  <si>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</si>
  <si>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</si>
  <si>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</si>
  <si>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</si>
  <si>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</si>
  <si>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</si>
  <si>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</si>
  <si>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</si>
  <si>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</si>
  <si>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</si>
  <si>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</si>
  <si>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</si>
  <si>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</si>
  <si>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</si>
  <si>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</si>
  <si>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</si>
  <si>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</si>
  <si>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</si>
  <si>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</si>
  <si>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</si>
  <si>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</si>
  <si>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</si>
  <si>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</si>
  <si>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</si>
  <si>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</si>
  <si>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</si>
  <si>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</si>
  <si>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</si>
  <si>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</si>
  <si>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</si>
  <si>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</si>
  <si>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</si>
  <si>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</si>
  <si>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</si>
  <si>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</si>
  <si>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</si>
  <si>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</si>
  <si>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</si>
  <si>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</si>
  <si>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</si>
  <si>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</si>
  <si>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</si>
  <si>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</si>
  <si>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</si>
  <si>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</si>
  <si>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</si>
  <si>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</si>
  <si>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</si>
  <si>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</si>
  <si>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</si>
  <si>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</si>
  <si>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</si>
  <si>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</si>
  <si>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</si>
  <si>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</si>
  <si>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</si>
  <si>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</si>
  <si>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</si>
  <si>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</si>
  <si>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</si>
  <si>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</si>
  <si>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</si>
  <si>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</si>
  <si>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</si>
  <si>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</si>
  <si>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</si>
  <si>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</si>
  <si>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</si>
  <si>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</si>
  <si>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</si>
  <si>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</si>
  <si>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</si>
  <si>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</si>
  <si>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</si>
  <si>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</si>
  <si>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</si>
  <si>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</si>
  <si>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</si>
  <si>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</si>
  <si>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</si>
  <si>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</si>
  <si>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</si>
  <si>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</si>
  <si>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</si>
  <si>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</si>
  <si>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</si>
  <si>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</si>
  <si>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</si>
  <si>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</si>
  <si>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</si>
  <si>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</si>
  <si>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</si>
  <si>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</si>
  <si>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</si>
  <si>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</si>
  <si>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</si>
  <si>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</si>
  <si>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</si>
  <si>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</si>
  <si>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</si>
  <si>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</si>
  <si>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</si>
  <si>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</si>
  <si>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</si>
  <si>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</si>
  <si>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</si>
  <si>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</si>
  <si>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</si>
  <si>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</si>
  <si>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</si>
  <si>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</si>
  <si>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</si>
  <si>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</si>
  <si>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</si>
  <si>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</si>
  <si>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</si>
  <si>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</si>
  <si>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</si>
  <si>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</si>
  <si>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</si>
  <si>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</si>
  <si>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</si>
  <si>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</si>
  <si>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</si>
  <si>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</si>
  <si>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</si>
  <si>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</si>
  <si>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</si>
  <si>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</si>
  <si>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</si>
  <si>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</si>
  <si>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</si>
  <si>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</si>
  <si>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</si>
  <si>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</si>
  <si>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</si>
  <si>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</si>
  <si>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</si>
  <si>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</si>
  <si>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</si>
  <si>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</si>
  <si>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</si>
  <si>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</si>
  <si>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</si>
  <si>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</si>
  <si>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</si>
  <si>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</si>
  <si>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</si>
  <si>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</si>
  <si>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</si>
  <si>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</si>
  <si>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</si>
  <si>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</si>
  <si>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</si>
  <si>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</si>
  <si>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</si>
  <si>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</si>
  <si>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</si>
  <si>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</si>
  <si>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</si>
  <si>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</si>
  <si>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</si>
  <si>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</si>
  <si>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</si>
  <si>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</si>
  <si>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</si>
  <si>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</si>
  <si>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</si>
  <si>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</si>
  <si>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</si>
  <si>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</si>
  <si>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</si>
  <si>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</si>
  <si>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</si>
  <si>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</si>
  <si>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</si>
  <si>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</si>
  <si>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</si>
  <si>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</si>
  <si>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</si>
  <si>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</si>
  <si>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</si>
  <si>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</si>
  <si>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</si>
  <si>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</si>
  <si>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</si>
  <si>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</si>
  <si>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</si>
  <si>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</si>
  <si>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</si>
  <si>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</si>
  <si>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</si>
  <si>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</si>
  <si>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</si>
  <si>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</si>
  <si>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</si>
  <si>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</si>
  <si>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</si>
  <si>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</si>
  <si>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</si>
  <si>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</si>
  <si>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</si>
  <si>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</si>
  <si>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</si>
  <si>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</si>
  <si>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</si>
  <si>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</si>
  <si>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</si>
  <si>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</si>
  <si>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</si>
  <si>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</si>
  <si>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</si>
  <si>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</si>
  <si>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</si>
  <si>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</si>
  <si>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</si>
  <si>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</si>
  <si>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</si>
  <si>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</si>
  <si>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</si>
  <si>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</si>
  <si>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</si>
  <si>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</si>
  <si>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</si>
  <si>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</si>
  <si>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</si>
  <si>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</si>
  <si>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</si>
  <si>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</si>
  <si>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</si>
  <si>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</si>
  <si>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</si>
  <si>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</si>
  <si>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</si>
  <si>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</si>
  <si>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</si>
  <si>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</si>
  <si>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</si>
  <si>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</si>
  <si>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</si>
  <si>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</si>
  <si>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</si>
  <si>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</si>
  <si>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</si>
  <si>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</si>
  <si>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</si>
  <si>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</si>
  <si>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</si>
  <si>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</si>
  <si>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</si>
  <si>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</si>
  <si>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</si>
  <si>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</si>
  <si>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</si>
  <si>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</si>
  <si>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</si>
  <si>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</si>
  <si>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</si>
  <si>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</si>
  <si>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</si>
  <si>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</si>
  <si>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</si>
  <si>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</si>
  <si>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</si>
  <si>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</si>
  <si>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</si>
  <si>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</si>
  <si>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</si>
  <si>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</si>
  <si>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</si>
  <si>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</si>
  <si>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</si>
  <si>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</si>
  <si>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</si>
  <si>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</si>
  <si>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</si>
  <si>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</si>
  <si>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</si>
  <si>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</si>
  <si>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</si>
  <si>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</si>
  <si>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</si>
  <si>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</si>
  <si>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</si>
  <si>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</si>
  <si>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</si>
  <si>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</si>
  <si>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</si>
  <si>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</si>
  <si>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</si>
  <si>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</si>
  <si>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</si>
  <si>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</si>
  <si>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</si>
  <si>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</si>
  <si>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</si>
  <si>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</si>
  <si>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</si>
  <si>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</si>
  <si>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</si>
  <si>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</si>
  <si>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</si>
  <si>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</si>
  <si>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</si>
  <si>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</si>
  <si>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</si>
  <si>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</si>
  <si>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</si>
  <si>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</si>
  <si>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</si>
  <si>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</si>
  <si>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</si>
  <si>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</si>
  <si>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</si>
  <si>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</si>
  <si>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</si>
  <si>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</si>
  <si>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</si>
  <si>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</si>
  <si>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</si>
  <si>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</si>
  <si>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</si>
  <si>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</si>
  <si>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</si>
  <si>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</si>
  <si>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</si>
  <si>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</si>
  <si>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</si>
  <si>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</si>
  <si>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</si>
  <si>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</si>
  <si>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</si>
  <si>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</si>
  <si>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</si>
  <si>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</si>
  <si>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</si>
  <si>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</si>
  <si>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</si>
  <si>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</si>
  <si>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</si>
  <si>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</si>
  <si>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</si>
  <si>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</si>
  <si>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</si>
  <si>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</si>
  <si>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</si>
  <si>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</si>
  <si>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</si>
  <si>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</si>
  <si>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</si>
  <si>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</si>
  <si>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</si>
  <si>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</si>
  <si>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</si>
  <si>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</si>
  <si>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</si>
  <si>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</si>
  <si>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</si>
  <si>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</si>
  <si>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</si>
  <si>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</si>
  <si>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</si>
  <si>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</si>
  <si>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</si>
  <si>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</si>
  <si>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</si>
  <si>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</si>
  <si>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</si>
  <si>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</si>
  <si>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</si>
  <si>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</si>
  <si>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</si>
  <si>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</si>
  <si>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</si>
  <si>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</si>
  <si>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</si>
  <si>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</si>
  <si>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</si>
  <si>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</si>
  <si>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</si>
  <si>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</si>
  <si>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</si>
  <si>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</si>
  <si>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</si>
  <si>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</si>
  <si>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</si>
  <si>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</si>
  <si>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</si>
  <si>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</si>
  <si>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</si>
  <si>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</si>
  <si>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</si>
  <si>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</si>
  <si>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</si>
  <si>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</si>
  <si>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</si>
  <si>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</si>
  <si>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</si>
  <si>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</si>
  <si>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</si>
  <si>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</si>
  <si>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</si>
  <si>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</si>
  <si>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</si>
  <si>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</si>
  <si>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</si>
  <si>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</si>
  <si>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</si>
  <si>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</si>
  <si>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</si>
  <si>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</si>
  <si>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</si>
  <si>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</si>
  <si>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</si>
  <si>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</si>
  <si>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</si>
  <si>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</si>
  <si>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</si>
  <si>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</si>
  <si>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</si>
  <si>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</si>
  <si>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</si>
  <si>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</si>
  <si>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</si>
  <si>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</si>
  <si>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</si>
  <si>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</si>
  <si>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</si>
  <si>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</si>
  <si>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</si>
  <si>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</si>
  <si>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</si>
  <si>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</si>
  <si>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</si>
  <si>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</si>
  <si>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</si>
  <si>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</si>
  <si>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</si>
  <si>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</si>
  <si>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</si>
  <si>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</si>
  <si>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</si>
  <si>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</si>
  <si>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</si>
  <si>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</si>
  <si>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</si>
  <si>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</si>
  <si>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</si>
  <si>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</si>
  <si>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</si>
  <si>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</si>
  <si>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</si>
  <si>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</si>
  <si>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</si>
  <si>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</si>
  <si>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</si>
  <si>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</si>
  <si>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</si>
  <si>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</si>
  <si>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</si>
  <si>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</si>
  <si>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</si>
  <si>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</si>
  <si>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</si>
  <si>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</si>
  <si>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</si>
  <si>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</si>
  <si>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</si>
  <si>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</si>
  <si>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</si>
  <si>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</si>
  <si>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</si>
  <si>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</si>
  <si>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</si>
  <si>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</si>
  <si>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</si>
  <si>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</si>
  <si>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</si>
  <si>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</si>
  <si>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</si>
  <si>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</si>
  <si>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</si>
  <si>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</si>
  <si>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</si>
  <si>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</si>
  <si>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</si>
  <si>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</si>
  <si>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</si>
  <si>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</si>
  <si>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</si>
  <si>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</si>
  <si>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</si>
  <si>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</si>
  <si>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</si>
  <si>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</si>
  <si>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</si>
  <si>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</si>
  <si>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</si>
  <si>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</si>
  <si>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</si>
  <si>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</si>
  <si>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</si>
  <si>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</si>
  <si>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</si>
  <si>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</si>
  <si>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</si>
  <si>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</si>
  <si>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</si>
  <si>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</si>
  <si>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</si>
  <si>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</si>
  <si>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</si>
  <si>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</si>
  <si>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</si>
  <si>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</si>
  <si>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</si>
  <si>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</si>
  <si>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</si>
  <si>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</si>
  <si>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</si>
  <si>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</si>
  <si>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</si>
  <si>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</si>
  <si>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</si>
  <si>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</si>
  <si>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</si>
  <si>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</si>
  <si>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</si>
  <si>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</si>
  <si>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</si>
  <si>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</si>
  <si>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</si>
  <si>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</si>
  <si>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</si>
  <si>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</si>
  <si>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</si>
  <si>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</si>
  <si>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</si>
  <si>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</si>
  <si>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</si>
  <si>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</si>
  <si>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</si>
  <si>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</si>
  <si>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</si>
  <si>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</si>
  <si>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</si>
  <si>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</si>
  <si>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</si>
  <si>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</si>
  <si>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</si>
  <si>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</si>
  <si>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</si>
  <si>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</si>
  <si>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</si>
  <si>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</si>
  <si>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</si>
  <si>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</si>
  <si>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</si>
  <si>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</si>
  <si>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</si>
  <si>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</si>
  <si>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</si>
  <si>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</si>
  <si>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</si>
  <si>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</si>
  <si>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</si>
  <si>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</si>
  <si>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</si>
  <si>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</si>
  <si>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</si>
  <si>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</si>
  <si>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</si>
  <si>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</si>
  <si>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</si>
  <si>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</si>
  <si>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</si>
  <si>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</si>
  <si>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</si>
  <si>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</si>
  <si>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</si>
  <si>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</si>
  <si>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</si>
  <si>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</si>
  <si>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</si>
  <si>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</si>
  <si>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</si>
  <si>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</si>
  <si>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</si>
  <si>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</si>
  <si>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</si>
  <si>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</si>
  <si>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</si>
  <si>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</si>
  <si>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</si>
  <si>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</si>
  <si>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</si>
  <si>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</si>
  <si>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</si>
  <si>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</si>
  <si>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</si>
  <si>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</si>
  <si>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</si>
  <si>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</si>
  <si>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</si>
  <si>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</si>
  <si>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</si>
  <si>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</si>
  <si>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</si>
  <si>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</si>
  <si>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</si>
  <si>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</si>
  <si>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</si>
  <si>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</si>
  <si>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</si>
  <si>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</si>
  <si>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</si>
  <si>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</si>
  <si>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</si>
  <si>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</si>
  <si>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</si>
  <si>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</si>
  <si>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</si>
  <si>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</si>
  <si>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</si>
  <si>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</si>
  <si>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</si>
  <si>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</si>
  <si>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</si>
  <si>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</si>
  <si>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</si>
  <si>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</si>
  <si>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</si>
  <si>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</si>
  <si>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</si>
  <si>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</si>
  <si>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</si>
  <si>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</si>
  <si>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</si>
  <si>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</si>
  <si>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</si>
  <si>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</si>
  <si>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</si>
  <si>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</si>
  <si>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</si>
  <si>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</si>
  <si>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</si>
  <si>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</si>
  <si>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</si>
  <si>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</si>
  <si>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</si>
  <si>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</si>
  <si>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</si>
  <si>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</si>
  <si>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</si>
  <si>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</si>
  <si>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</si>
  <si>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</si>
  <si>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</si>
  <si>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</si>
  <si>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</si>
  <si>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</si>
  <si>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</si>
  <si>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</si>
  <si>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</si>
  <si>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</si>
  <si>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</si>
  <si>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</si>
  <si>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</si>
  <si>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</si>
  <si>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</si>
  <si>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</si>
  <si>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</si>
  <si>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</si>
  <si>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</si>
  <si>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</si>
  <si>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</si>
  <si>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</si>
  <si>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</si>
  <si>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</si>
  <si>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</si>
  <si>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</si>
  <si>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</si>
  <si>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</si>
  <si>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</si>
  <si>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</si>
  <si>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</si>
  <si>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</si>
  <si>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</si>
  <si>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</si>
  <si>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</si>
  <si>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</si>
  <si>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</si>
  <si>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</si>
  <si>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</si>
  <si>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</si>
  <si>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</si>
  <si>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</si>
  <si>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</si>
  <si>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</si>
  <si>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</si>
  <si>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</si>
  <si>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</si>
  <si>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</si>
  <si>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</si>
  <si>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</si>
  <si>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</si>
  <si>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</si>
  <si>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</si>
  <si>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</si>
  <si>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</si>
  <si>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</si>
  <si>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</si>
  <si>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</si>
  <si>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</si>
  <si>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</si>
  <si>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</si>
  <si>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</si>
  <si>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</si>
  <si>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</si>
  <si>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</si>
  <si>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</si>
  <si>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</si>
  <si>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</si>
  <si>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</si>
  <si>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</si>
  <si>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</si>
  <si>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</si>
  <si>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</si>
  <si>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</si>
  <si>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</si>
  <si>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</si>
  <si>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</si>
  <si>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</si>
  <si>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</si>
  <si>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</si>
  <si>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</si>
  <si>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</si>
  <si>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</si>
  <si>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</si>
  <si>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</si>
  <si>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</si>
  <si>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</si>
  <si>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</si>
  <si>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</si>
  <si>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</si>
  <si>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</si>
  <si>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</si>
  <si>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</si>
  <si>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</si>
  <si>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</si>
  <si>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</si>
  <si>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</si>
  <si>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</si>
  <si>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</si>
  <si>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</si>
  <si>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</si>
  <si>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</si>
  <si>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</si>
  <si>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</si>
  <si>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</si>
  <si>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</si>
  <si>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</si>
  <si>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</si>
  <si>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</si>
  <si>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</si>
  <si>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</si>
  <si>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</si>
  <si>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</si>
  <si>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</si>
  <si>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</si>
  <si>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</si>
  <si>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</si>
  <si>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</si>
  <si>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</si>
  <si>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</si>
  <si>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</si>
  <si>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</si>
  <si>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</si>
  <si>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</si>
  <si>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</si>
  <si>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</si>
  <si>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</si>
  <si>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</si>
  <si>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</si>
  <si>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</si>
  <si>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</si>
  <si>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</si>
  <si>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</si>
  <si>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</si>
  <si>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</si>
  <si>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</si>
  <si>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</si>
  <si>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</si>
  <si>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</si>
  <si>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</si>
  <si>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</si>
  <si>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</si>
  <si>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</si>
  <si>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</si>
  <si>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</si>
  <si>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</si>
  <si>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</si>
  <si>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</si>
  <si>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</si>
  <si>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</si>
  <si>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</si>
  <si>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</si>
  <si>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</si>
  <si>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</si>
  <si>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</si>
  <si>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</si>
  <si>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</si>
  <si>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</si>
  <si>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</si>
  <si>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</si>
  <si>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</si>
  <si>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</si>
  <si>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</si>
  <si>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</si>
  <si>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</si>
  <si>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</si>
  <si>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</si>
  <si>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</si>
  <si>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</si>
  <si>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</si>
  <si>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</si>
  <si>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</si>
  <si>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</si>
  <si>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</si>
  <si>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</si>
  <si>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</si>
  <si>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</si>
  <si>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</si>
  <si>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</si>
  <si>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</si>
  <si>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</si>
  <si>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</si>
  <si>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</si>
  <si>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</si>
  <si>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</si>
  <si>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</si>
  <si>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</si>
  <si>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</si>
  <si>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</si>
  <si>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</si>
  <si>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</si>
  <si>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</si>
  <si>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</si>
  <si>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</si>
  <si>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</si>
  <si>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</si>
  <si>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</si>
  <si>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</si>
  <si>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</si>
  <si>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</si>
  <si>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</si>
  <si>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</si>
  <si>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</si>
  <si>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</si>
  <si>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</si>
  <si>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</si>
  <si>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</si>
  <si>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</si>
  <si>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</si>
  <si>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</si>
  <si>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</si>
  <si>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</si>
  <si>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</si>
  <si>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</si>
  <si>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</si>
  <si>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</si>
  <si>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</si>
  <si>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</si>
  <si>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</si>
  <si>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</si>
  <si>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</si>
  <si>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</si>
  <si>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</si>
  <si>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</si>
  <si>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</si>
  <si>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</si>
  <si>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</si>
  <si>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</si>
  <si>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</si>
  <si>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</si>
  <si>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</si>
  <si>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</si>
  <si>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</si>
  <si>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</si>
  <si>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</si>
  <si>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</si>
  <si>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</si>
  <si>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</si>
  <si>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</si>
  <si>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</si>
  <si>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</si>
  <si>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</si>
  <si>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</si>
  <si>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</si>
  <si>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</si>
  <si>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</si>
  <si>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</si>
  <si>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</si>
  <si>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</si>
  <si>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</si>
  <si>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</si>
  <si>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</si>
  <si>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</si>
  <si>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</si>
  <si>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</si>
  <si>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</si>
  <si>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</si>
  <si>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</si>
  <si>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</si>
  <si>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</si>
  <si>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</si>
  <si>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</si>
  <si>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</si>
  <si>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</si>
  <si>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</si>
  <si>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</si>
  <si>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</si>
  <si>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</si>
  <si>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</si>
  <si>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</si>
  <si>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</si>
  <si>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</si>
  <si>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</si>
  <si>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</si>
  <si>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</si>
  <si>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</si>
  <si>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</si>
  <si>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</si>
  <si>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</si>
  <si>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</si>
  <si>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</si>
  <si>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</si>
  <si>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</si>
  <si>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</si>
  <si>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</si>
  <si>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</si>
  <si>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</si>
  <si>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</si>
  <si>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</si>
  <si>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</si>
  <si>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</si>
  <si>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</si>
  <si>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</si>
  <si>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</si>
  <si>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</si>
  <si>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</si>
  <si>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</si>
  <si>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</si>
  <si>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</si>
  <si>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</si>
  <si>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</si>
  <si>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</si>
  <si>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</si>
  <si>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</si>
  <si>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</si>
  <si>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</si>
  <si>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</si>
  <si>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</si>
  <si>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</si>
  <si>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</si>
  <si>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</si>
  <si>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</si>
  <si>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</si>
  <si>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</si>
  <si>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</si>
  <si>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</si>
  <si>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</si>
  <si>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</si>
  <si>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</si>
  <si>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</si>
  <si>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</si>
  <si>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</si>
  <si>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</si>
  <si>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</si>
  <si>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</si>
  <si>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</si>
  <si>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</si>
  <si>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</si>
  <si>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</si>
  <si>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</si>
  <si>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</si>
  <si>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</si>
  <si>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</si>
  <si>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</si>
  <si>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</si>
  <si>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</si>
  <si>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</si>
  <si>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</si>
  <si>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</si>
  <si>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</si>
  <si>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</si>
  <si>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</si>
  <si>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</si>
  <si>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</si>
  <si>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</si>
  <si>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</si>
  <si>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</si>
  <si>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</si>
  <si>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</si>
  <si>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</si>
  <si>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</si>
  <si>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</si>
  <si>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</si>
  <si>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</si>
  <si>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</si>
  <si>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</si>
  <si>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</si>
  <si>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</si>
  <si>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</si>
  <si>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</si>
  <si>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</si>
  <si>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</si>
  <si>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</si>
  <si>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</si>
  <si>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</si>
  <si>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</si>
  <si>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</si>
  <si>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</si>
  <si>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</si>
  <si>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</si>
  <si>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</si>
  <si>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</si>
  <si>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</si>
  <si>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</si>
  <si>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</si>
  <si>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</si>
  <si>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</si>
  <si>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</si>
  <si>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</si>
  <si>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</si>
  <si>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</si>
  <si>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</si>
  <si>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</si>
  <si>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</si>
  <si>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</si>
  <si>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</si>
  <si>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</si>
  <si>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</si>
  <si>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</si>
  <si>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</si>
  <si>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</si>
  <si>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</si>
  <si>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</si>
  <si>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</si>
  <si>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</si>
  <si>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</si>
  <si>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</si>
  <si>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</si>
  <si>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</si>
  <si>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</si>
  <si>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</si>
  <si>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</si>
  <si>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</si>
  <si>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</si>
  <si>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</si>
  <si>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</si>
  <si>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</si>
  <si>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</si>
  <si>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</si>
  <si>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</si>
  <si>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</si>
  <si>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</si>
  <si>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</si>
  <si>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</si>
  <si>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</si>
  <si>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</si>
  <si>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</si>
  <si>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</si>
  <si>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</si>
  <si>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</si>
  <si>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</si>
  <si>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</si>
  <si>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</si>
  <si>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</si>
  <si>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</si>
  <si>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</si>
  <si>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</si>
  <si>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</si>
  <si>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</si>
  <si>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</si>
  <si>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</si>
  <si>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</si>
  <si>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</si>
  <si>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</si>
  <si>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</si>
  <si>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</si>
  <si>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</si>
  <si>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</si>
  <si>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</si>
  <si>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</si>
  <si>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</si>
  <si>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</si>
  <si>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</si>
  <si>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</si>
  <si>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</si>
  <si>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</si>
  <si>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</si>
  <si>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</si>
  <si>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</si>
  <si>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</si>
  <si>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</si>
  <si>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</si>
  <si>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</si>
  <si>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</si>
  <si>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</si>
  <si>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</si>
  <si>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</si>
  <si>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</si>
  <si>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</si>
  <si>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</si>
  <si>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</si>
  <si>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</si>
  <si>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</si>
  <si>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</si>
  <si>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</si>
  <si>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</si>
  <si>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</si>
  <si>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</si>
  <si>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</si>
  <si>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</si>
  <si>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</si>
  <si>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</si>
  <si>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</si>
  <si>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</si>
  <si>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</si>
  <si>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</si>
  <si>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</si>
  <si>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</si>
  <si>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</si>
  <si>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</si>
  <si>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</si>
  <si>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</si>
  <si>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</si>
  <si>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</si>
  <si>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</si>
  <si>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</si>
  <si>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</si>
  <si>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</si>
  <si>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</si>
  <si>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</si>
  <si>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</si>
  <si>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</si>
  <si>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</si>
  <si>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</si>
  <si>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</si>
  <si>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</si>
  <si>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</si>
  <si>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</si>
  <si>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</si>
  <si>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</si>
  <si>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</si>
  <si>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</si>
  <si>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</si>
  <si>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</si>
  <si>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</si>
  <si>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</si>
  <si>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</si>
  <si>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</si>
  <si>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</si>
  <si>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</si>
  <si>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</si>
  <si>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</si>
  <si>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</si>
  <si>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</si>
  <si>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</si>
  <si>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</si>
  <si>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</si>
  <si>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</si>
  <si>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</si>
  <si>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</si>
  <si>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</si>
  <si>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</si>
  <si>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</si>
  <si>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</si>
  <si>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</si>
  <si>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</si>
  <si>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</si>
  <si>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</si>
  <si>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</si>
  <si>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</si>
  <si>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</si>
  <si>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</si>
  <si>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</si>
  <si>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</si>
  <si>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</si>
  <si>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</si>
  <si>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</si>
  <si>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</si>
  <si>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</si>
  <si>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</si>
  <si>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</si>
  <si>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</si>
  <si>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</si>
  <si>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</si>
  <si>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</si>
  <si>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</si>
  <si>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</si>
  <si>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</si>
  <si>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</si>
  <si>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</si>
  <si>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</si>
  <si>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</si>
  <si>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</si>
  <si>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</si>
  <si>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</si>
  <si>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</si>
  <si>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</si>
  <si>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</si>
  <si>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</si>
  <si>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</si>
  <si>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</si>
  <si>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</si>
  <si>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</si>
  <si>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</si>
  <si>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</si>
  <si>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</si>
  <si>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</si>
  <si>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</si>
  <si>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</si>
  <si>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</si>
  <si>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</si>
  <si>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</si>
  <si>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</si>
  <si>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</si>
  <si>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</si>
  <si>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</si>
  <si>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</si>
  <si>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</si>
  <si>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</si>
  <si>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</si>
  <si>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</si>
  <si>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</si>
  <si>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</si>
  <si>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</si>
  <si>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</si>
  <si>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</si>
  <si>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</si>
  <si>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</si>
  <si>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</si>
  <si>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</si>
  <si>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</si>
  <si>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</si>
  <si>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</si>
  <si>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</si>
  <si>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</si>
  <si>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</si>
  <si>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</si>
  <si>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</si>
  <si>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</si>
  <si>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</si>
  <si>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</si>
  <si>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</si>
  <si>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</si>
  <si>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</si>
  <si>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</si>
  <si>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</si>
  <si>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</si>
  <si>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</si>
  <si>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</si>
  <si>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</si>
  <si>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</si>
  <si>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</si>
  <si>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</si>
  <si>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</si>
  <si>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</si>
  <si>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</si>
  <si>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</si>
  <si>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</si>
  <si>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</si>
  <si>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</si>
  <si>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</si>
  <si>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</si>
  <si>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</si>
  <si>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</si>
  <si>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</si>
  <si>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</si>
  <si>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</si>
  <si>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</si>
  <si>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</si>
  <si>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</si>
  <si>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</si>
  <si>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</si>
  <si>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</si>
  <si>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</si>
  <si>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</si>
  <si>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</si>
  <si>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</si>
  <si>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</si>
  <si>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</si>
  <si>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</si>
  <si>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</si>
  <si>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</si>
  <si>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</si>
  <si>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</si>
  <si>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</si>
  <si>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</si>
  <si>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</si>
  <si>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</si>
  <si>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</si>
  <si>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</si>
  <si>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</si>
  <si>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</si>
  <si>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</si>
  <si>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</si>
  <si>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</si>
  <si>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</si>
  <si>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</si>
  <si>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</si>
  <si>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</si>
  <si>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</si>
  <si>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</si>
  <si>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</si>
  <si>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</si>
  <si>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</si>
  <si>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</si>
  <si>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</si>
  <si>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</si>
  <si>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</si>
  <si>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</si>
  <si>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</si>
  <si>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</si>
  <si>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</si>
  <si>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</si>
  <si>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</si>
  <si>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</si>
  <si>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</si>
  <si>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</si>
  <si>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</si>
  <si>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</si>
  <si>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</si>
  <si>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</si>
  <si>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</si>
  <si>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</si>
  <si>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</si>
  <si>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</si>
  <si>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</si>
  <si>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</si>
  <si>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</si>
  <si>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</si>
  <si>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</si>
  <si>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</si>
  <si>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</si>
  <si>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</si>
  <si>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</si>
  <si>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</si>
  <si>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</si>
  <si>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</si>
  <si>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</si>
  <si>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</si>
  <si>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</si>
  <si>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</si>
  <si>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</si>
  <si>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</si>
  <si>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</si>
  <si>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</si>
  <si>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</si>
  <si>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</si>
  <si>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</si>
  <si>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</si>
  <si>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</si>
  <si>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</si>
  <si>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</si>
  <si>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</si>
  <si>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</si>
  <si>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</si>
  <si>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</si>
  <si>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</si>
  <si>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</si>
  <si>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</si>
  <si>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</si>
  <si>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</si>
  <si>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</si>
  <si>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</si>
  <si>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</si>
  <si>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</si>
  <si>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</si>
  <si>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</si>
  <si>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</si>
  <si>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</si>
  <si>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</si>
  <si>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</si>
  <si>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</si>
  <si>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</si>
  <si>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</si>
  <si>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</si>
  <si>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</si>
  <si>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</si>
  <si>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</si>
  <si>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</si>
  <si>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</si>
  <si>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</si>
  <si>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</si>
  <si>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</si>
  <si>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</si>
  <si>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</si>
  <si>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</si>
  <si>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</si>
  <si>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</si>
  <si>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</si>
  <si>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</si>
  <si>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</si>
  <si>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</si>
  <si>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</si>
  <si>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</si>
  <si>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</si>
  <si>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</si>
  <si>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</si>
  <si>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</si>
  <si>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</si>
  <si>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</si>
  <si>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</si>
  <si>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</si>
  <si>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</si>
  <si>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</si>
  <si>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</si>
  <si>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</si>
  <si>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</si>
  <si>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</si>
  <si>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</si>
  <si>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</si>
  <si>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</si>
  <si>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</si>
  <si>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</si>
  <si>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</si>
  <si>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</si>
  <si>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</si>
  <si>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</si>
  <si>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</si>
  <si>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</si>
  <si>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</si>
  <si>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</si>
  <si>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</si>
  <si>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</si>
  <si>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</si>
  <si>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</si>
  <si>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</si>
  <si>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</si>
  <si>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</si>
  <si>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</si>
  <si>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</si>
  <si>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</si>
  <si>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</si>
  <si>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</si>
  <si>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</si>
  <si>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</si>
  <si>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</si>
  <si>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</si>
  <si>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</si>
  <si>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</si>
  <si>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</si>
  <si>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</si>
  <si>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</si>
  <si>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</si>
  <si>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</si>
  <si>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</si>
  <si>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</si>
  <si>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</si>
  <si>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</si>
  <si>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</si>
  <si>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</si>
  <si>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</si>
  <si>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</si>
  <si>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</si>
  <si>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</si>
  <si>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</si>
  <si>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</si>
  <si>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</si>
  <si>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</si>
  <si>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</si>
  <si>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</si>
  <si>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</si>
  <si>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</si>
  <si>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</si>
  <si>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</si>
  <si>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</si>
  <si>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</si>
  <si>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</si>
  <si>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</si>
  <si>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</si>
  <si>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</si>
  <si>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</si>
  <si>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</si>
  <si>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</si>
  <si>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</si>
  <si>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</si>
  <si>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</si>
  <si>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</si>
  <si>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</si>
  <si>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</si>
  <si>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</si>
  <si>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</si>
  <si>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</si>
  <si>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</si>
  <si>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</si>
  <si>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</si>
  <si>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</si>
  <si>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</si>
  <si>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</si>
  <si>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</si>
  <si>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</si>
  <si>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</si>
  <si>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</si>
  <si>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</si>
  <si>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</si>
  <si>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</si>
  <si>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</si>
  <si>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</si>
  <si>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</si>
  <si>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</si>
  <si>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</si>
  <si>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</si>
  <si>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</si>
  <si>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</si>
  <si>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</si>
  <si>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</si>
  <si>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</si>
  <si>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</si>
  <si>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</si>
  <si>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</si>
  <si>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</si>
  <si>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</si>
  <si>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</si>
  <si>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</si>
  <si>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</si>
  <si>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</si>
  <si>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</si>
  <si>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</si>
  <si>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</si>
  <si>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</si>
  <si>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</si>
  <si>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</si>
  <si>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</si>
  <si>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</si>
  <si>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</si>
  <si>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</si>
  <si>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</si>
  <si>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</si>
  <si>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</si>
  <si>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</si>
  <si>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</si>
  <si>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</si>
  <si>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</si>
  <si>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</si>
  <si>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</si>
  <si>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</si>
  <si>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</si>
  <si>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</si>
  <si>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</si>
  <si>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</si>
  <si>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</si>
  <si>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</si>
  <si>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</si>
  <si>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</si>
  <si>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</si>
  <si>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</si>
  <si>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</si>
  <si>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</si>
  <si>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</si>
  <si>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</si>
  <si>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</si>
  <si>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</si>
  <si>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</si>
  <si>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</si>
  <si>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</si>
  <si>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</si>
  <si>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</si>
  <si>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</si>
  <si>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</si>
  <si>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</si>
  <si>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</si>
  <si>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</si>
  <si>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</si>
  <si>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</si>
  <si>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</si>
  <si>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</si>
  <si>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</si>
  <si>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</si>
  <si>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</si>
  <si>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</si>
  <si>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</si>
  <si>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</si>
  <si>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</si>
  <si>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</si>
  <si>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</si>
  <si>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</si>
  <si>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</si>
  <si>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</si>
  <si>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</si>
  <si>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</si>
  <si>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</si>
  <si>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</si>
  <si>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</si>
  <si>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</si>
  <si>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</si>
  <si>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</si>
  <si>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</si>
  <si>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</si>
  <si>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</si>
  <si>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</si>
  <si>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</si>
  <si>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</si>
  <si>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</si>
  <si>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</si>
  <si>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</si>
  <si>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</si>
  <si>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</si>
  <si>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</si>
  <si>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</si>
  <si>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</si>
  <si>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</si>
  <si>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</si>
  <si>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</si>
  <si>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</si>
  <si>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</si>
  <si>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</si>
  <si>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</si>
  <si>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</si>
  <si>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</si>
  <si>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</si>
  <si>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</si>
  <si>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</si>
  <si>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</si>
  <si>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</si>
  <si>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</si>
  <si>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</si>
  <si>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</si>
  <si>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</si>
  <si>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</si>
  <si>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</si>
  <si>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</si>
  <si>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</si>
  <si>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</si>
  <si>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</si>
  <si>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</si>
  <si>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</si>
  <si>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</si>
  <si>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</si>
  <si>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</si>
  <si>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</si>
  <si>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</si>
  <si>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</si>
  <si>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</si>
  <si>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</si>
  <si>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</si>
  <si>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</si>
  <si>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</si>
  <si>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</si>
  <si>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</si>
  <si>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</si>
  <si>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</si>
  <si>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</si>
  <si>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</si>
  <si>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</si>
  <si>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</si>
  <si>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</si>
  <si>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</si>
  <si>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</si>
  <si>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</si>
  <si>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</si>
  <si>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</si>
  <si>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</si>
  <si>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</si>
  <si>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</si>
  <si>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</si>
  <si>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</si>
  <si>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</si>
  <si>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</si>
  <si>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</si>
  <si>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</si>
  <si>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</si>
  <si>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</si>
  <si>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</si>
  <si>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</si>
  <si>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</si>
  <si>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</si>
  <si>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</si>
  <si>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</si>
  <si>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</si>
  <si>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</si>
  <si>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</si>
  <si>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</si>
  <si>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</si>
  <si>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</si>
  <si>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</si>
  <si>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</si>
  <si>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</si>
  <si>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</si>
  <si>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</si>
  <si>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</si>
  <si>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</si>
  <si>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</si>
  <si>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</si>
  <si>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</si>
  <si>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</si>
  <si>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</si>
  <si>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</si>
  <si>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</si>
  <si>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</si>
  <si>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</si>
  <si>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</si>
  <si>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</si>
  <si>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</si>
  <si>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</si>
  <si>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</si>
  <si>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</si>
  <si>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</si>
  <si>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</si>
  <si>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</si>
  <si>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</si>
  <si>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</si>
  <si>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</si>
  <si>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</si>
  <si>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</si>
  <si>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</si>
  <si>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</si>
  <si>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</si>
  <si>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</si>
  <si>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</si>
  <si>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</si>
  <si>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</si>
  <si>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</si>
  <si>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</si>
  <si>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</si>
  <si>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</si>
  <si>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</si>
  <si>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</si>
  <si>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</si>
  <si>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</si>
  <si>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</si>
  <si>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</si>
  <si>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</si>
  <si>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</si>
  <si>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</si>
  <si>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</si>
  <si>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</si>
  <si>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</si>
  <si>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</si>
  <si>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</si>
  <si>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</si>
  <si>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</si>
  <si>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</si>
  <si>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</si>
  <si>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</si>
  <si>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</si>
  <si>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</si>
  <si>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</si>
  <si>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</si>
  <si>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</si>
  <si>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</si>
  <si>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</si>
  <si>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</si>
  <si>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</si>
  <si>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</si>
  <si>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</si>
  <si>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</si>
  <si>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</si>
  <si>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</si>
  <si>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</si>
  <si>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</si>
  <si>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</si>
  <si>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</si>
  <si>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</si>
  <si>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</si>
  <si>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</si>
  <si>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</si>
  <si>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</si>
  <si>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</si>
  <si>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</si>
  <si>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</si>
  <si>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</si>
  <si>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</si>
  <si>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</si>
  <si>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</si>
  <si>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</si>
  <si>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</si>
  <si>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</si>
  <si>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</si>
  <si>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</si>
  <si>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</si>
  <si>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</si>
  <si>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</si>
  <si>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</si>
  <si>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</si>
  <si>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</si>
  <si>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</si>
  <si>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</si>
  <si>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</si>
  <si>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</si>
  <si>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</si>
  <si>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</si>
  <si>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</si>
  <si>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</si>
  <si>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</si>
  <si>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</si>
  <si>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</si>
  <si>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</si>
  <si>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</si>
  <si>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</si>
  <si>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</si>
  <si>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</si>
  <si>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</si>
  <si>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</si>
  <si>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</si>
  <si>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</si>
  <si>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</si>
  <si>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</si>
  <si>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</si>
  <si>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</si>
  <si>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</si>
  <si>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</si>
  <si>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</si>
  <si>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</si>
  <si>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</si>
  <si>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</si>
  <si>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</si>
  <si>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</si>
  <si>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</si>
  <si>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</si>
  <si>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</si>
  <si>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</si>
  <si>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</si>
  <si>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</si>
  <si>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</si>
  <si>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</si>
  <si>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</si>
  <si>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</si>
  <si>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</si>
  <si>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</si>
  <si>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</si>
  <si>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</si>
  <si>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</si>
  <si>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</si>
  <si>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</si>
  <si>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</si>
  <si>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</si>
  <si>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</si>
  <si>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</si>
  <si>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</si>
  <si>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</si>
  <si>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</si>
  <si>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</si>
  <si>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</si>
  <si>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</si>
  <si>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</si>
  <si>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</si>
  <si>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</si>
  <si>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</si>
  <si>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</si>
  <si>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</si>
  <si>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</si>
  <si>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</si>
  <si>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</si>
  <si>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</si>
  <si>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</si>
  <si>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</si>
  <si>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</si>
  <si>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</si>
  <si>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</si>
  <si>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</si>
  <si>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</si>
  <si>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</si>
  <si>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</si>
  <si>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</si>
  <si>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</si>
  <si>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</si>
  <si>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</si>
  <si>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</si>
  <si>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</si>
  <si>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</si>
  <si>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</si>
  <si>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</si>
  <si>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</si>
  <si>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</si>
  <si>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</si>
  <si>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</si>
  <si>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</si>
  <si>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</si>
  <si>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</si>
  <si>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</si>
  <si>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</si>
  <si>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</si>
  <si>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</si>
  <si>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</si>
  <si>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</si>
  <si>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</si>
  <si>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</si>
  <si>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</si>
  <si>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</si>
  <si>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</si>
  <si>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</si>
  <si>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</si>
  <si>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</si>
  <si>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</si>
  <si>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</si>
  <si>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</si>
  <si>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</si>
  <si>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</si>
  <si>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</si>
  <si>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</si>
  <si>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</si>
  <si>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</si>
  <si>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</si>
  <si>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</si>
  <si>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</si>
  <si>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</si>
  <si>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</si>
  <si>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</si>
  <si>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</si>
  <si>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</si>
  <si>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</si>
  <si>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</si>
  <si>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</si>
  <si>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</si>
  <si>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</si>
  <si>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</si>
  <si>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</si>
  <si>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</si>
  <si>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</si>
  <si>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</si>
  <si>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</si>
  <si>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</si>
  <si>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</si>
  <si>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</si>
  <si>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</si>
  <si>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</si>
  <si>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</si>
  <si>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</si>
  <si>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</si>
  <si>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</si>
  <si>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</si>
  <si>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</si>
  <si>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</si>
  <si>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</si>
  <si>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</si>
  <si>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</si>
  <si>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</si>
  <si>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</si>
  <si>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</si>
  <si>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</si>
  <si>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</si>
  <si>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</si>
  <si>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</si>
  <si>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</si>
  <si>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</si>
  <si>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</si>
  <si>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</si>
  <si>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</si>
  <si>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</si>
  <si>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</si>
  <si>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</si>
  <si>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</si>
  <si>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</si>
  <si>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</si>
  <si>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</si>
  <si>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</si>
  <si>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</si>
  <si>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</si>
  <si>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</si>
  <si>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</si>
  <si>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</si>
  <si>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</si>
  <si>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</si>
  <si>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</si>
  <si>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</si>
  <si>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</si>
  <si>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</si>
  <si>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</si>
  <si>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</si>
  <si>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</si>
  <si>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</si>
  <si>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</si>
  <si>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</si>
  <si>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</si>
  <si>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</si>
  <si>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</si>
  <si>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</si>
  <si>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</si>
  <si>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</si>
  <si>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</si>
  <si>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</si>
  <si>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</si>
  <si>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</si>
  <si>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</si>
  <si>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</si>
  <si>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</si>
  <si>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</si>
  <si>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</si>
  <si>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</si>
  <si>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</si>
  <si>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</si>
  <si>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</si>
  <si>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</si>
  <si>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</si>
  <si>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</si>
  <si>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</si>
  <si>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</si>
  <si>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</si>
  <si>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</si>
  <si>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</si>
  <si>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</si>
  <si>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</si>
  <si>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</si>
  <si>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</si>
  <si>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</si>
  <si>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</si>
  <si>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</si>
  <si>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</si>
  <si>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</si>
  <si>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</si>
  <si>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</si>
  <si>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</si>
  <si>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</si>
  <si>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</si>
  <si>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</si>
  <si>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</si>
  <si>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</si>
  <si>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</si>
  <si>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</si>
  <si>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</si>
  <si>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</si>
  <si>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</si>
  <si>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</si>
  <si>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</si>
  <si>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</si>
  <si>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</si>
  <si>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</si>
  <si>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</si>
  <si>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</si>
  <si>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</si>
  <si>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</si>
  <si>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</si>
  <si>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</si>
  <si>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</si>
  <si>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</si>
  <si>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</si>
  <si>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</si>
  <si>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</si>
  <si>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</si>
  <si>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</si>
  <si>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</si>
  <si>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</si>
  <si>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</si>
  <si>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</si>
  <si>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</si>
  <si>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</si>
  <si>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</si>
  <si>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</si>
  <si>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</si>
  <si>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</si>
  <si>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</si>
  <si>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</si>
  <si>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</si>
  <si>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</si>
  <si>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</si>
  <si>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</si>
  <si>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</si>
  <si>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</si>
  <si>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</si>
  <si>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</si>
  <si>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</si>
  <si>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</si>
  <si>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</si>
  <si>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</si>
  <si>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</si>
  <si>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</si>
  <si>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</si>
  <si>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</si>
  <si>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</si>
  <si>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</si>
  <si>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</si>
  <si>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</si>
  <si>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</si>
  <si>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</si>
  <si>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</si>
  <si>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</si>
  <si>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</si>
  <si>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</si>
  <si>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</si>
  <si>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</si>
  <si>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</si>
  <si>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</si>
  <si>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</si>
  <si>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</si>
  <si>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</si>
  <si>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</si>
  <si>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</si>
  <si>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</si>
  <si>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</si>
  <si>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</si>
  <si>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</si>
  <si>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</si>
  <si>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</si>
  <si>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</si>
  <si>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</si>
  <si>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</si>
  <si>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</si>
  <si>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</si>
  <si>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</si>
  <si>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</si>
  <si>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</si>
  <si>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</si>
  <si>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</si>
  <si>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</si>
  <si>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</si>
  <si>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</si>
  <si>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</si>
  <si>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</si>
  <si>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</si>
  <si>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</si>
  <si>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</si>
  <si>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</si>
  <si>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</si>
  <si>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</si>
  <si>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</si>
  <si>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</si>
  <si>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</si>
  <si>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</si>
  <si>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</si>
  <si>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</si>
  <si>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</si>
  <si>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</si>
  <si>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</si>
  <si>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</si>
  <si>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</si>
  <si>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</si>
  <si>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</si>
  <si>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</si>
  <si>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</si>
  <si>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</si>
  <si>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</si>
  <si>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</si>
  <si>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</si>
  <si>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</si>
  <si>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</si>
  <si>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</si>
  <si>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</si>
  <si>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</si>
  <si>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</si>
  <si>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</si>
  <si>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</si>
  <si>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</si>
  <si>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</si>
  <si>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</si>
  <si>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</si>
  <si>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</si>
  <si>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</si>
  <si>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</si>
  <si>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</si>
  <si>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</si>
  <si>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</si>
  <si>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</si>
  <si>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</si>
  <si>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</si>
  <si>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</si>
  <si>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</si>
  <si>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</si>
  <si>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</si>
  <si>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</si>
  <si>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</si>
  <si>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</si>
  <si>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</si>
  <si>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</si>
  <si>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</si>
  <si>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</si>
  <si>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</si>
  <si>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</si>
  <si>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</si>
  <si>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</si>
  <si>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</si>
  <si>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</si>
  <si>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</si>
  <si>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</si>
  <si>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</si>
  <si>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</si>
  <si>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</si>
  <si>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</si>
  <si>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</si>
  <si>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</si>
  <si>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</si>
  <si>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</si>
  <si>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</si>
  <si>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</si>
  <si>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</si>
  <si>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</si>
  <si>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</si>
  <si>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</si>
  <si>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</si>
  <si>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</si>
  <si>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</si>
  <si>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</si>
  <si>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</si>
  <si>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</si>
  <si>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</si>
  <si>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</si>
  <si>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</si>
  <si>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</si>
  <si>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</si>
  <si>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</si>
  <si>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</si>
  <si>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</si>
  <si>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</si>
  <si>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</si>
  <si>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</si>
  <si>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</si>
  <si>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</si>
  <si>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</si>
  <si>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</si>
  <si>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</si>
  <si>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</si>
  <si>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</si>
  <si>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</si>
  <si>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</si>
  <si>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</si>
  <si>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</si>
  <si>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</si>
  <si>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</si>
  <si>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</si>
  <si>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</si>
  <si>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</si>
  <si>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</si>
  <si>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</si>
  <si>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</si>
  <si>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</si>
  <si>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</si>
  <si>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</si>
  <si>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</si>
  <si>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</si>
  <si>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</si>
  <si>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</si>
  <si>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</si>
  <si>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</si>
  <si>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</si>
  <si>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</si>
  <si>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</si>
  <si>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</si>
  <si>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</si>
  <si>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</si>
  <si>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</si>
  <si>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</si>
  <si>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</si>
  <si>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</si>
  <si>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</si>
  <si>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</si>
  <si>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</si>
  <si>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</si>
  <si>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</si>
  <si>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</si>
  <si>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</si>
  <si>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</si>
  <si>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</si>
  <si>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</si>
  <si>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</si>
  <si>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</si>
  <si>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</si>
  <si>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</si>
  <si>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</si>
  <si>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</si>
  <si>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</si>
  <si>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</si>
  <si>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</si>
  <si>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</si>
  <si>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</si>
  <si>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</si>
  <si>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</si>
  <si>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</si>
  <si>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</si>
  <si>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</si>
  <si>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</si>
  <si>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</si>
  <si>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</si>
  <si>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</si>
  <si>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</si>
  <si>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</si>
  <si>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</si>
  <si>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</si>
  <si>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</si>
  <si>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</si>
  <si>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</si>
  <si>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</si>
  <si>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</si>
  <si>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</si>
  <si>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</si>
  <si>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</si>
  <si>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</si>
  <si>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</si>
  <si>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</si>
  <si>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</si>
  <si>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</si>
  <si>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</si>
  <si>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</si>
  <si>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</si>
  <si>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</si>
  <si>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</si>
  <si>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</si>
  <si>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</si>
  <si>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</si>
  <si>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</si>
  <si>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</si>
  <si>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</si>
  <si>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</si>
  <si>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</si>
  <si>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</si>
  <si>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</si>
  <si>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</si>
  <si>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</si>
  <si>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</si>
  <si>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</si>
  <si>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</si>
  <si>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</si>
  <si>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</si>
  <si>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</si>
  <si>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</si>
  <si>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</si>
  <si>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</si>
  <si>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</si>
  <si>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</si>
  <si>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</si>
  <si>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</si>
  <si>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</si>
  <si>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</si>
  <si>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</si>
  <si>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</si>
  <si>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</si>
  <si>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</si>
  <si>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</si>
  <si>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</si>
  <si>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</si>
  <si>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</si>
  <si>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</si>
  <si>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</si>
  <si>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</si>
  <si>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</si>
  <si>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</si>
  <si>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</si>
  <si>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</si>
  <si>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</si>
  <si>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</si>
  <si>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</si>
  <si>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</si>
  <si>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</si>
  <si>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</si>
  <si>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</si>
  <si>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</si>
  <si>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</si>
  <si>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</si>
  <si>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</si>
  <si>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</si>
  <si>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</si>
  <si>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</si>
  <si>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</si>
  <si>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</si>
  <si>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</si>
  <si>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</si>
  <si>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</si>
  <si>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</si>
  <si>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</si>
  <si>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</si>
  <si>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</si>
  <si>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</si>
  <si>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</si>
  <si>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</si>
  <si>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</si>
  <si>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</si>
  <si>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</si>
  <si>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</si>
  <si>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</si>
  <si>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</si>
  <si>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</si>
  <si>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</si>
  <si>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</si>
  <si>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</si>
  <si>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</si>
  <si>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</si>
  <si>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</si>
  <si>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</si>
  <si>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</si>
  <si>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</si>
  <si>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</si>
  <si>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</si>
  <si>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</si>
  <si>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</si>
  <si>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</si>
  <si>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</si>
  <si>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</si>
  <si>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</si>
  <si>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</si>
  <si>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</si>
  <si>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</si>
  <si>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</si>
  <si>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</si>
  <si>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</si>
  <si>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</si>
  <si>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</si>
  <si>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</si>
  <si>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</si>
  <si>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</si>
  <si>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</si>
  <si>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</si>
  <si>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</si>
  <si>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</si>
  <si>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</si>
  <si>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</si>
  <si>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</si>
  <si>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</si>
  <si>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</si>
  <si>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</si>
  <si>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</si>
  <si>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</si>
  <si>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</si>
  <si>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</si>
  <si>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</si>
  <si>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</si>
  <si>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</si>
  <si>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</si>
  <si>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</si>
  <si>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</si>
  <si>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</si>
  <si>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</si>
  <si>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</si>
  <si>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</si>
  <si>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</si>
  <si>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</si>
  <si>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</si>
  <si>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</si>
  <si>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</si>
  <si>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</si>
  <si>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</si>
  <si>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</si>
  <si>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</si>
  <si>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</si>
  <si>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</si>
  <si>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</si>
  <si>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</si>
  <si>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</si>
  <si>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</si>
  <si>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</si>
  <si>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</si>
  <si>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</si>
  <si>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</si>
  <si>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</si>
  <si>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</si>
  <si>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</si>
  <si>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</si>
  <si>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</si>
  <si>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</si>
  <si>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</si>
  <si>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</si>
  <si>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</si>
  <si>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</si>
  <si>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</si>
  <si>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</si>
  <si>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</si>
  <si>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</si>
  <si>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</si>
  <si>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</si>
  <si>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</si>
  <si>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</si>
  <si>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</si>
  <si>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</si>
  <si>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</si>
  <si>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</si>
  <si>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</si>
  <si>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</si>
  <si>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</si>
  <si>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</si>
  <si>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</si>
  <si>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</si>
  <si>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</si>
  <si>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</si>
  <si>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</si>
  <si>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</si>
  <si>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</si>
  <si>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</si>
  <si>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</si>
  <si>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</si>
  <si>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</si>
  <si>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</si>
  <si>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</si>
  <si>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</si>
  <si>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</si>
  <si>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</si>
  <si>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</si>
  <si>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</si>
  <si>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</si>
  <si>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</si>
  <si>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</si>
  <si>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</si>
  <si>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</si>
  <si>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</si>
  <si>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</si>
  <si>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</si>
  <si>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</si>
  <si>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</si>
  <si>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</si>
  <si>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</si>
  <si>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</si>
  <si>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</si>
  <si>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</si>
  <si>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</si>
  <si>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</si>
  <si>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</si>
  <si>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</si>
  <si>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</si>
  <si>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</si>
  <si>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</si>
  <si>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</si>
  <si>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</si>
  <si>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</si>
  <si>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</si>
  <si>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</si>
  <si>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</si>
  <si>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</si>
  <si>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</si>
  <si>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</si>
  <si>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</si>
  <si>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</si>
  <si>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</si>
  <si>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</si>
  <si>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</si>
  <si>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</si>
  <si>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</si>
  <si>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</si>
  <si>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</si>
  <si>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</si>
  <si>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</si>
  <si>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</si>
  <si>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</si>
  <si>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</si>
  <si>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</si>
  <si>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</si>
  <si>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</si>
  <si>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</si>
  <si>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</si>
  <si>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</si>
  <si>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</si>
  <si>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</si>
  <si>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</si>
  <si>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</si>
  <si>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</si>
  <si>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</si>
  <si>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</si>
  <si>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</si>
  <si>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</si>
  <si>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</si>
  <si>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</si>
  <si>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</si>
  <si>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</si>
  <si>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</si>
  <si>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</si>
  <si>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</si>
  <si>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</si>
  <si>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</si>
  <si>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</si>
  <si>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</si>
  <si>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</si>
  <si>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</si>
  <si>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</si>
  <si>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</si>
  <si>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</si>
  <si>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</si>
  <si>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</si>
  <si>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</si>
  <si>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</si>
  <si>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</si>
  <si>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</si>
  <si>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</si>
  <si>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</si>
  <si>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</si>
  <si>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</si>
  <si>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</si>
  <si>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</si>
  <si>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</si>
  <si>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</si>
  <si>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</si>
  <si>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</si>
  <si>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</si>
  <si>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</si>
  <si>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</si>
  <si>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</si>
  <si>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</si>
  <si>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</si>
  <si>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</si>
  <si>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</si>
  <si>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</si>
  <si>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</si>
  <si>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</si>
  <si>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</si>
  <si>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</si>
  <si>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</si>
  <si>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</si>
  <si>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</si>
  <si>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</si>
  <si>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</si>
  <si>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</si>
  <si>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</si>
  <si>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</si>
  <si>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</si>
  <si>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</si>
  <si>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</si>
  <si>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</si>
  <si>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</si>
  <si>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</si>
  <si>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</si>
  <si>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</si>
  <si>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</si>
  <si>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</si>
  <si>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</si>
  <si>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</si>
  <si>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</si>
  <si>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</si>
  <si>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</si>
  <si>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</si>
  <si>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</si>
  <si>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</si>
  <si>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</si>
  <si>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</si>
  <si>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</si>
  <si>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</si>
  <si>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</si>
  <si>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</si>
  <si>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</si>
  <si>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</si>
  <si>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</si>
  <si>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</si>
  <si>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</si>
  <si>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</si>
  <si>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</si>
  <si>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</si>
  <si>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</si>
  <si>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</si>
  <si>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</si>
  <si>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</si>
  <si>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</si>
  <si>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</si>
  <si>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</si>
  <si>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</si>
  <si>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</si>
  <si>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</si>
  <si>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</si>
  <si>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</si>
  <si>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</si>
  <si>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</si>
  <si>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</si>
  <si>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</si>
  <si>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</si>
  <si>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</si>
  <si>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</si>
  <si>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</si>
  <si>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</si>
  <si>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</si>
  <si>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</si>
  <si>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</si>
  <si>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</si>
  <si>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</si>
  <si>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</si>
  <si>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</si>
  <si>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</si>
  <si>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</si>
  <si>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</si>
  <si>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</si>
  <si>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</si>
  <si>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</si>
  <si>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</si>
  <si>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</si>
  <si>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</si>
  <si>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</si>
  <si>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</si>
  <si>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</si>
  <si>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</si>
  <si>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</si>
  <si>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</si>
  <si>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</si>
  <si>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</si>
  <si>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</si>
  <si>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</si>
  <si>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</si>
  <si>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</si>
  <si>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</si>
  <si>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</si>
  <si>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</si>
  <si>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</si>
  <si>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</si>
  <si>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</si>
  <si>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</si>
  <si>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</si>
  <si>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</si>
  <si>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</si>
  <si>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</si>
  <si>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</si>
  <si>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</si>
  <si>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</si>
  <si>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</si>
  <si>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</si>
  <si>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</si>
  <si>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</si>
  <si>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</si>
  <si>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</si>
  <si>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</si>
  <si>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</si>
  <si>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</si>
  <si>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</si>
  <si>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</si>
  <si>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</si>
  <si>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</si>
  <si>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</si>
  <si>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</si>
  <si>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</si>
  <si>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</si>
  <si>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</si>
  <si>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</si>
  <si>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</si>
  <si>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</si>
  <si>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</si>
  <si>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</si>
  <si>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</si>
  <si>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</si>
  <si>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</si>
  <si>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</si>
  <si>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</si>
  <si>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</si>
  <si>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</si>
  <si>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</si>
  <si>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</si>
  <si>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</si>
  <si>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</si>
  <si>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</si>
  <si>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</si>
  <si>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</si>
  <si>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</si>
  <si>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</si>
  <si>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</si>
  <si>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</si>
  <si>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</si>
  <si>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</si>
  <si>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</si>
  <si>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</si>
  <si>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</si>
  <si>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</si>
  <si>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</si>
  <si>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</si>
  <si>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</si>
  <si>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</si>
  <si>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</si>
  <si>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</si>
  <si>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</si>
  <si>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</si>
  <si>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</si>
  <si>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</si>
  <si>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</si>
  <si>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</si>
  <si>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</si>
  <si>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</si>
  <si>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</si>
  <si>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</si>
  <si>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</si>
  <si>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</si>
  <si>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</si>
  <si>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</si>
  <si>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</si>
  <si>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</si>
  <si>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</si>
  <si>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</si>
  <si>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</si>
  <si>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</si>
  <si>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</si>
  <si>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</si>
  <si>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</si>
  <si>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</si>
  <si>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</si>
  <si>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</si>
  <si>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</si>
  <si>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</si>
  <si>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</si>
  <si>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</si>
  <si>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</si>
  <si>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</si>
  <si>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</si>
  <si>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</si>
  <si>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</si>
  <si>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</si>
  <si>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</si>
  <si>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</si>
  <si>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</si>
  <si>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</si>
  <si>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</si>
  <si>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</si>
  <si>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</si>
  <si>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</si>
  <si>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</si>
  <si>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</si>
  <si>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</si>
  <si>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</si>
  <si>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</si>
  <si>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</si>
  <si>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</si>
  <si>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</si>
  <si>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</si>
  <si>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</si>
  <si>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</si>
  <si>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</si>
  <si>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</si>
  <si>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</si>
  <si>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</si>
  <si>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</si>
  <si>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</si>
  <si>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</si>
  <si>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</si>
  <si>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</si>
  <si>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</si>
  <si>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</si>
  <si>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</si>
  <si>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</si>
  <si>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</si>
  <si>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</si>
  <si>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</si>
  <si>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</si>
  <si>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</si>
  <si>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</si>
  <si>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</si>
  <si>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</si>
  <si>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</si>
  <si>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</si>
  <si>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</si>
  <si>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</si>
  <si>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</si>
  <si>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</si>
  <si>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</si>
  <si>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</si>
  <si>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</si>
  <si>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</si>
  <si>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</si>
  <si>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</si>
  <si>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</si>
  <si>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</si>
  <si>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</si>
  <si>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</si>
  <si>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</si>
  <si>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</si>
  <si>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</si>
  <si>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</si>
  <si>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</si>
  <si>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</si>
  <si>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</si>
  <si>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</si>
  <si>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</si>
  <si>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</si>
  <si>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</si>
  <si>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</si>
  <si>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</si>
  <si>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</si>
  <si>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</si>
  <si>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</si>
  <si>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</si>
  <si>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</si>
  <si>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</si>
  <si>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</si>
  <si>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</si>
  <si>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</si>
  <si>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</si>
  <si>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</si>
  <si>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</si>
  <si>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</si>
  <si>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</si>
  <si>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</si>
  <si>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</si>
  <si>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</si>
  <si>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</si>
  <si>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</si>
  <si>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</si>
  <si>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</si>
  <si>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</si>
  <si>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</si>
  <si>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</si>
  <si>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</si>
  <si>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</si>
  <si>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</si>
  <si>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</si>
  <si>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</si>
  <si>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</si>
  <si>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</si>
  <si>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</si>
  <si>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</si>
  <si>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</si>
  <si>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</si>
  <si>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</si>
  <si>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</si>
  <si>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</si>
  <si>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</si>
  <si>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</si>
  <si>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</si>
  <si>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</si>
  <si>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</si>
  <si>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</si>
  <si>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</si>
  <si>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</si>
  <si>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</si>
  <si>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</si>
  <si>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</si>
  <si>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</si>
  <si>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</si>
  <si>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</si>
  <si>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</si>
  <si>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</si>
  <si>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</si>
  <si>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</si>
  <si>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</si>
  <si>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</si>
  <si>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</si>
  <si>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</si>
  <si>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</si>
  <si>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</si>
  <si>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</si>
  <si>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</si>
  <si>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</si>
  <si>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</si>
  <si>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</si>
  <si>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</si>
  <si>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</si>
  <si>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</si>
  <si>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</si>
  <si>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</si>
  <si>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</si>
  <si>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</si>
  <si>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</si>
  <si>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</si>
  <si>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</si>
  <si>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</si>
  <si>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</si>
  <si>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</si>
  <si>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</si>
  <si>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</si>
  <si>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</si>
  <si>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</si>
  <si>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</si>
  <si>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</si>
  <si>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</si>
  <si>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</si>
  <si>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</si>
  <si>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</si>
  <si>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</si>
  <si>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</si>
  <si>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</si>
  <si>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</si>
  <si>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</si>
  <si>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</si>
  <si>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</si>
  <si>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</si>
  <si>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</si>
  <si>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</si>
  <si>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</si>
  <si>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</si>
  <si>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</si>
  <si>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</si>
  <si>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</si>
  <si>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</si>
  <si>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</si>
  <si>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</si>
  <si>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</si>
  <si>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</si>
  <si>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</si>
  <si>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</si>
  <si>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</si>
  <si>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</si>
  <si>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</si>
  <si>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</si>
  <si>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</si>
  <si>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</si>
  <si>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</si>
  <si>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</si>
  <si>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</si>
  <si>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</si>
  <si>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</si>
  <si>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</si>
  <si>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</si>
  <si>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</si>
  <si>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</si>
  <si>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</si>
  <si>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</si>
  <si>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</si>
  <si>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</si>
  <si>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</si>
  <si>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</si>
  <si>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</si>
  <si>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</si>
  <si>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</si>
  <si>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</si>
  <si>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</si>
  <si>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</si>
  <si>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</si>
  <si>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</si>
  <si>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</si>
  <si>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</si>
  <si>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</si>
  <si>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</si>
  <si>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</si>
  <si>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</si>
  <si>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</si>
  <si>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</si>
  <si>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</si>
  <si>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</si>
  <si>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</si>
  <si>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</si>
  <si>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</si>
  <si>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</si>
  <si>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</si>
  <si>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</si>
  <si>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</si>
  <si>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</si>
  <si>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</si>
  <si>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</si>
  <si>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</si>
  <si>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</si>
  <si>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</si>
  <si>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</si>
  <si>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</si>
  <si>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</si>
  <si>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</si>
  <si>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</si>
  <si>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</si>
  <si>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</si>
  <si>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</si>
  <si>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</si>
  <si>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</si>
  <si>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</si>
  <si>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</si>
  <si>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</si>
  <si>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</si>
  <si>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</si>
  <si>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</si>
  <si>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</si>
  <si>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</si>
  <si>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</si>
  <si>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</si>
  <si>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</si>
  <si>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</si>
  <si>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</si>
  <si>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</si>
  <si>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</si>
  <si>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</si>
  <si>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</si>
  <si>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</si>
  <si>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</si>
  <si>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</si>
  <si>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</si>
  <si>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</si>
  <si>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</si>
  <si>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</si>
  <si>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</si>
  <si>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</si>
  <si>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</si>
  <si>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</si>
  <si>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</si>
  <si>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</si>
  <si>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</si>
  <si>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</si>
  <si>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</si>
  <si>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</si>
  <si>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</si>
  <si>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</si>
  <si>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</si>
  <si>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</si>
  <si>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</si>
  <si>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</si>
  <si>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</si>
  <si>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</si>
  <si>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</si>
  <si>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</si>
  <si>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</si>
  <si>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</si>
  <si>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</si>
  <si>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</si>
  <si>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</si>
  <si>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</si>
  <si>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</si>
  <si>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</si>
  <si>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</si>
  <si>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</si>
  <si>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</si>
  <si>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</si>
  <si>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</si>
  <si>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</si>
  <si>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</si>
  <si>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</si>
  <si>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</si>
  <si>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</si>
  <si>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</si>
  <si>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</si>
  <si>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</si>
  <si>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</si>
  <si>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</si>
  <si>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</si>
  <si>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</si>
  <si>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</si>
  <si>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</si>
  <si>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</si>
  <si>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</si>
  <si>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</si>
  <si>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</si>
  <si>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</si>
  <si>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</si>
  <si>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</si>
  <si>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</si>
  <si>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</si>
  <si>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</si>
  <si>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</si>
  <si>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</si>
  <si>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</si>
  <si>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</si>
  <si>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</si>
  <si>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</si>
  <si>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</si>
  <si>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</si>
  <si>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</si>
  <si>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</si>
  <si>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</si>
  <si>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</si>
  <si>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</si>
  <si>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</si>
  <si>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</si>
  <si>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</si>
  <si>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</si>
  <si>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</si>
  <si>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</si>
  <si>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</si>
  <si>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</si>
  <si>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</si>
  <si>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</si>
  <si>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</si>
  <si>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</si>
  <si>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</si>
  <si>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</si>
  <si>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</si>
  <si>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</si>
  <si>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</si>
  <si>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</si>
  <si>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</si>
  <si>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</si>
  <si>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</si>
  <si>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</si>
  <si>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</si>
  <si>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</si>
  <si>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</si>
  <si>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</si>
  <si>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</si>
  <si>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</si>
  <si>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</si>
  <si>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</si>
  <si>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</si>
  <si>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</si>
  <si>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</si>
  <si>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</si>
  <si>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</si>
  <si>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</si>
  <si>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</si>
  <si>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</si>
  <si>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</si>
  <si>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</si>
  <si>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</si>
  <si>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</si>
  <si>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</si>
  <si>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</si>
  <si>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</si>
  <si>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</si>
  <si>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</si>
  <si>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</si>
  <si>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</si>
  <si>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</si>
  <si>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</si>
  <si>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</si>
  <si>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</si>
  <si>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</si>
  <si>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</si>
  <si>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</si>
  <si>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</si>
  <si>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</si>
  <si>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</si>
  <si>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</si>
  <si>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</si>
  <si>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</si>
  <si>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</si>
  <si>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</si>
  <si>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</si>
  <si>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</si>
  <si>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</si>
  <si>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</si>
  <si>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</si>
  <si>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</si>
  <si>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</si>
  <si>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</si>
  <si>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</si>
  <si>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</si>
  <si>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</si>
  <si>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</si>
  <si>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</si>
  <si>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</si>
  <si>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</si>
  <si>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</si>
  <si>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</si>
  <si>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</si>
  <si>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</si>
  <si>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</si>
  <si>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</si>
  <si>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</si>
  <si>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</si>
  <si>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</si>
  <si>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</si>
  <si>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</si>
  <si>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</si>
  <si>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</si>
  <si>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</si>
  <si>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</si>
  <si>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</si>
  <si>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</si>
  <si>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</si>
  <si>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</si>
  <si>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</si>
  <si>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</si>
  <si>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</si>
  <si>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</si>
  <si>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</si>
  <si>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</si>
  <si>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</si>
  <si>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</si>
  <si>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</si>
  <si>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</si>
  <si>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</si>
  <si>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</si>
  <si>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</si>
  <si>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</si>
  <si>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</si>
  <si>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</si>
  <si>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</si>
  <si>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</si>
  <si>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</si>
  <si>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</si>
  <si>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</si>
  <si>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</si>
  <si>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</si>
  <si>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</si>
  <si>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</si>
  <si>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</si>
  <si>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</si>
  <si>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</si>
  <si>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</si>
  <si>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</si>
  <si>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</si>
  <si>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</si>
  <si>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</si>
  <si>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</si>
  <si>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</si>
  <si>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</si>
  <si>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</si>
  <si>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</si>
  <si>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</si>
  <si>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</si>
  <si>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</si>
  <si>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</si>
  <si>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</si>
  <si>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</si>
  <si>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</si>
  <si>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</si>
  <si>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</si>
  <si>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</si>
  <si>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</si>
  <si>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</si>
  <si>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</si>
  <si>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</si>
  <si>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</si>
  <si>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</si>
  <si>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</si>
  <si>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</si>
  <si>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</si>
  <si>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</si>
  <si>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</si>
  <si>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</si>
  <si>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</si>
  <si>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</si>
  <si>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</si>
  <si>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</si>
  <si>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</si>
  <si>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</si>
  <si>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</si>
  <si>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</si>
  <si>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</si>
  <si>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</si>
  <si>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</si>
  <si>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</si>
  <si>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</si>
  <si>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</si>
  <si>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</si>
  <si>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</si>
  <si>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</si>
  <si>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</si>
  <si>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</si>
  <si>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</si>
  <si>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</si>
  <si>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</si>
  <si>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</si>
  <si>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</si>
  <si>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</si>
  <si>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</si>
  <si>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</si>
  <si>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</si>
  <si>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</si>
  <si>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</si>
  <si>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</si>
  <si>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</si>
  <si>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</si>
  <si>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</si>
  <si>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</si>
  <si>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</si>
  <si>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</si>
  <si>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</si>
  <si>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</si>
  <si>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</si>
  <si>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</si>
  <si>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</si>
  <si>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</si>
  <si>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</si>
  <si>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</si>
  <si>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</si>
  <si>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</si>
  <si>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</si>
  <si>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</si>
  <si>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</si>
  <si>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</si>
  <si>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</si>
  <si>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</si>
  <si>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</si>
  <si>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</si>
  <si>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</si>
  <si>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</si>
  <si>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</si>
  <si>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</si>
  <si>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</si>
  <si>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</si>
  <si>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</si>
  <si>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</si>
  <si>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</si>
  <si>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</si>
  <si>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</si>
  <si>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</si>
  <si>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</si>
  <si>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</si>
  <si>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</si>
  <si>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</si>
  <si>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</si>
  <si>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</si>
  <si>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</si>
  <si>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</si>
  <si>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</si>
  <si>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</si>
  <si>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</si>
  <si>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</si>
  <si>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</si>
  <si>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</si>
  <si>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</si>
  <si>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</si>
  <si>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</si>
  <si>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</si>
  <si>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</si>
  <si>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</si>
  <si>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</si>
  <si>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</si>
  <si>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</si>
  <si>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</si>
  <si>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</si>
  <si>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</si>
  <si>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</si>
  <si>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</si>
  <si>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</si>
  <si>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</si>
  <si>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</si>
  <si>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</si>
  <si>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</si>
  <si>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</si>
  <si>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</si>
  <si>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</si>
  <si>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</si>
  <si>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</si>
  <si>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</si>
  <si>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</si>
  <si>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</si>
  <si>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</si>
  <si>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</si>
  <si>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</si>
  <si>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</si>
  <si>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</si>
  <si>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</si>
  <si>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</si>
  <si>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</si>
  <si>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</si>
  <si>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</si>
  <si>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</si>
  <si>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</si>
  <si>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</si>
  <si>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</si>
  <si>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</si>
  <si>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</si>
  <si>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</si>
  <si>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</si>
  <si>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</si>
  <si>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</si>
  <si>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</si>
  <si>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</si>
  <si>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</si>
  <si>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</si>
  <si>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</si>
  <si>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</si>
  <si>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</si>
  <si>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</si>
  <si>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</si>
  <si>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</si>
  <si>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</si>
  <si>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</si>
  <si>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</si>
  <si>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</si>
  <si>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</si>
  <si>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</si>
  <si>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</si>
  <si>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</si>
  <si>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</si>
  <si>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</si>
  <si>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</si>
  <si>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</si>
  <si>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</si>
  <si>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</si>
  <si>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</si>
  <si>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</si>
  <si>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</si>
  <si>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</si>
  <si>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</si>
  <si>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</si>
  <si>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</si>
  <si>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</si>
  <si>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</si>
  <si>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</si>
  <si>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</si>
  <si>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</si>
  <si>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</si>
  <si>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</si>
  <si>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</si>
  <si>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</si>
  <si>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</si>
  <si>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</si>
  <si>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</si>
  <si>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</si>
  <si>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</si>
  <si>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</si>
  <si>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</si>
  <si>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</si>
  <si>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</si>
  <si>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</si>
  <si>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</si>
  <si>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</si>
  <si>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</si>
  <si>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</si>
  <si>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</si>
  <si>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</si>
  <si>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</si>
  <si>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</si>
  <si>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</si>
  <si>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</si>
  <si>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</si>
  <si>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</si>
  <si>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</si>
  <si>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</si>
  <si>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</si>
  <si>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</si>
  <si>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</si>
  <si>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</si>
  <si>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</si>
  <si>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</si>
  <si>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</si>
  <si>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</si>
  <si>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</si>
  <si>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</si>
  <si>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</si>
  <si>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</si>
  <si>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</si>
  <si>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</si>
  <si>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</si>
  <si>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</si>
  <si>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</si>
  <si>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</si>
  <si>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</si>
  <si>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</si>
  <si>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</si>
  <si>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</si>
  <si>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</si>
  <si>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</si>
  <si>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</si>
  <si>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</si>
  <si>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</si>
  <si>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</si>
  <si>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</si>
  <si>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</si>
  <si>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</si>
  <si>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</si>
  <si>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</si>
  <si>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</si>
  <si>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</si>
  <si>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</si>
  <si>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</si>
  <si>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</si>
  <si>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</si>
  <si>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</si>
  <si>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</si>
  <si>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</si>
  <si>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</si>
  <si>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</si>
  <si>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</si>
  <si>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</si>
  <si>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</si>
  <si>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</si>
  <si>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</si>
  <si>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</si>
  <si>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</si>
  <si>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</si>
  <si>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</si>
  <si>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</si>
  <si>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</si>
  <si>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</si>
  <si>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</si>
  <si>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</si>
  <si>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</si>
  <si>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</si>
  <si>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</si>
  <si>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</si>
  <si>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</si>
  <si>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</si>
  <si>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</si>
  <si>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</si>
  <si>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</si>
  <si>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</si>
  <si>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</si>
  <si>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</si>
  <si>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</si>
  <si>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</si>
  <si>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</si>
  <si>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</si>
  <si>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</si>
  <si>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</si>
  <si>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</si>
  <si>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</si>
  <si>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</si>
  <si>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</si>
  <si>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</si>
  <si>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</si>
  <si>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</si>
  <si>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</si>
  <si>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</si>
  <si>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</si>
  <si>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</si>
  <si>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</si>
  <si>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</si>
  <si>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</si>
  <si>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</si>
  <si>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</si>
  <si>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</si>
  <si>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</si>
  <si>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</si>
  <si>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</si>
  <si>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</si>
  <si>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</si>
  <si>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</si>
  <si>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</si>
  <si>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</si>
  <si>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</si>
  <si>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</si>
  <si>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</si>
  <si>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</si>
  <si>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</si>
  <si>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</si>
  <si>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</si>
  <si>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</si>
  <si>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</si>
  <si>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</si>
  <si>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</si>
  <si>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</si>
  <si>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</si>
  <si>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</si>
  <si>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</si>
  <si>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</si>
  <si>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</si>
  <si>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</si>
  <si>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</si>
  <si>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</si>
  <si>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</si>
  <si>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</si>
  <si>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</si>
  <si>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</si>
  <si>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</si>
  <si>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</si>
  <si>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</si>
  <si>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</si>
  <si>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</si>
  <si>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</si>
  <si>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</si>
  <si>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</si>
  <si>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</si>
  <si>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</si>
  <si>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</si>
  <si>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</si>
  <si>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</si>
  <si>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</si>
  <si>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</si>
  <si>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</si>
  <si>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</si>
  <si>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</si>
  <si>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</si>
  <si>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</si>
  <si>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</si>
  <si>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</si>
  <si>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</si>
  <si>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</si>
  <si>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</si>
  <si>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</si>
  <si>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</si>
  <si>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</si>
  <si>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</si>
  <si>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</si>
  <si>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</si>
  <si>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</si>
  <si>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</si>
  <si>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</si>
  <si>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</si>
  <si>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</si>
  <si>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</si>
  <si>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</si>
  <si>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</si>
  <si>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</si>
  <si>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</si>
  <si>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</si>
  <si>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</si>
  <si>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</si>
  <si>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</si>
  <si>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</si>
  <si>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</si>
  <si>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</si>
  <si>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</si>
  <si>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</si>
  <si>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</si>
  <si>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</si>
  <si>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</si>
  <si>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</si>
  <si>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</si>
  <si>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</si>
  <si>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</si>
  <si>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</si>
  <si>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</si>
  <si>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</si>
  <si>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</si>
  <si>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</si>
  <si>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</si>
  <si>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</si>
  <si>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</si>
  <si>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</si>
  <si>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</si>
  <si>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</si>
  <si>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</si>
  <si>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</si>
  <si>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</si>
  <si>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</si>
  <si>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</si>
  <si>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</si>
  <si>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</si>
  <si>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</si>
  <si>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</si>
  <si>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</si>
  <si>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</si>
  <si>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</si>
  <si>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</si>
  <si>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</si>
  <si>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</si>
  <si>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</si>
  <si>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</si>
  <si>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</si>
  <si>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</si>
  <si>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</si>
  <si>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</si>
  <si>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</si>
  <si>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</si>
  <si>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</si>
  <si>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</si>
  <si>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</si>
  <si>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</si>
  <si>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</si>
  <si>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</si>
  <si>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</si>
  <si>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</si>
  <si>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</si>
  <si>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</si>
  <si>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</si>
  <si>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</si>
  <si>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</si>
  <si>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</si>
  <si>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</si>
  <si>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</si>
  <si>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</si>
  <si>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</si>
  <si>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</si>
  <si>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</si>
  <si>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</si>
  <si>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</si>
  <si>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</si>
  <si>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</si>
  <si>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</si>
  <si>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</si>
  <si>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</si>
  <si>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</si>
  <si>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</si>
  <si>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</si>
  <si>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</si>
  <si>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</si>
  <si>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</si>
  <si>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</si>
  <si>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</si>
  <si>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</si>
  <si>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</si>
  <si>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</si>
  <si>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</si>
  <si>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</si>
  <si>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</si>
  <si>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</si>
  <si>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</si>
  <si>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</si>
  <si>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</si>
  <si>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</si>
  <si>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</si>
  <si>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</si>
  <si>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</si>
  <si>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</si>
  <si>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</si>
  <si>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</si>
  <si>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</si>
  <si>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</si>
  <si>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</si>
  <si>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</si>
  <si>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</si>
  <si>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</si>
  <si>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</si>
  <si>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</si>
  <si>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</si>
  <si>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</si>
  <si>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</si>
  <si>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</si>
  <si>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</si>
  <si>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</si>
  <si>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</si>
  <si>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</si>
  <si>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</si>
  <si>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</si>
  <si>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</si>
  <si>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</si>
  <si>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</si>
  <si>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</si>
  <si>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</si>
  <si>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</si>
  <si>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</si>
  <si>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</si>
  <si>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</si>
  <si>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</si>
  <si>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</si>
  <si>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</si>
  <si>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</si>
  <si>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</si>
  <si>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</si>
  <si>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</si>
  <si>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</si>
  <si>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</si>
  <si>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</si>
  <si>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</si>
  <si>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</si>
  <si>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</si>
  <si>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</si>
  <si>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</si>
  <si>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</si>
  <si>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</si>
  <si>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</si>
  <si>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</si>
  <si>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</si>
  <si>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</si>
  <si>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</si>
  <si>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</si>
  <si>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</si>
  <si>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</si>
  <si>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</si>
  <si>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</si>
  <si>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</si>
  <si>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</si>
  <si>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</si>
  <si>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</si>
  <si>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</si>
  <si>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</si>
  <si>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</si>
  <si>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</si>
  <si>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</si>
  <si>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</si>
  <si>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</si>
  <si>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</si>
  <si>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</si>
  <si>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</si>
  <si>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</si>
  <si>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</si>
  <si>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</si>
  <si>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</si>
  <si>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</si>
  <si>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</si>
  <si>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</si>
  <si>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</si>
  <si>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</si>
  <si>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</si>
  <si>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</si>
  <si>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</si>
  <si>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</si>
  <si>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</si>
  <si>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</si>
  <si>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</si>
  <si>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</si>
  <si>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</si>
  <si>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</si>
  <si>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</si>
  <si>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</si>
  <si>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</si>
  <si>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</si>
  <si>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</si>
  <si>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</si>
  <si>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</si>
  <si>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</si>
  <si>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</si>
  <si>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</si>
  <si>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</si>
  <si>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</si>
  <si>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</si>
  <si>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</si>
  <si>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</si>
  <si>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</si>
  <si>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</si>
  <si>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</si>
  <si>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</si>
  <si>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</si>
  <si>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</si>
  <si>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</si>
  <si>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</si>
  <si>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</si>
  <si>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</si>
  <si>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</si>
  <si>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</si>
  <si>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</si>
  <si>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</si>
  <si>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</si>
  <si>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</si>
  <si>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</si>
  <si>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</si>
  <si>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</si>
  <si>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</si>
  <si>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</si>
  <si>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</si>
  <si>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</si>
  <si>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</si>
  <si>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</si>
  <si>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</si>
  <si>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</si>
  <si>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</si>
  <si>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</si>
  <si>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</si>
  <si>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</si>
  <si>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</si>
  <si>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</si>
  <si>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</si>
  <si>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</si>
  <si>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</si>
  <si>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</si>
  <si>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</si>
  <si>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</si>
  <si>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</si>
  <si>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</si>
  <si>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</si>
  <si>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</si>
  <si>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</si>
  <si>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</si>
  <si>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</si>
  <si>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</si>
  <si>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</si>
  <si>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</si>
  <si>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</si>
  <si>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</si>
  <si>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</si>
  <si>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</si>
  <si>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</si>
  <si>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</si>
  <si>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</si>
  <si>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</si>
  <si>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</si>
  <si>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</si>
  <si>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</si>
  <si>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</si>
  <si>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</si>
  <si>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</si>
  <si>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</si>
  <si>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</si>
  <si>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</si>
  <si>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</si>
  <si>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</si>
  <si>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</si>
  <si>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</si>
  <si>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</si>
  <si>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</si>
  <si>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</si>
  <si>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</si>
  <si>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</si>
  <si>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</si>
  <si>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</si>
  <si>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</si>
  <si>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</si>
  <si>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</si>
  <si>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</si>
  <si>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</si>
  <si>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</si>
  <si>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</si>
  <si>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</si>
  <si>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</si>
  <si>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</si>
  <si>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</si>
  <si>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</si>
  <si>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</si>
  <si>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</si>
  <si>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</si>
  <si>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</si>
  <si>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</si>
  <si>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</si>
  <si>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</si>
  <si>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</si>
  <si>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</si>
  <si>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</si>
  <si>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</si>
  <si>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</si>
  <si>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</si>
  <si>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</si>
  <si>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</si>
  <si>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</si>
  <si>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</si>
  <si>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</si>
  <si>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</si>
  <si>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</si>
  <si>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</si>
  <si>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</si>
  <si>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</si>
  <si>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</si>
  <si>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</si>
  <si>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</si>
  <si>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</si>
  <si>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</si>
  <si>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</si>
  <si>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</si>
  <si>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</si>
  <si>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</si>
  <si>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</si>
  <si>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</si>
  <si>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</si>
  <si>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</si>
  <si>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</si>
  <si>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</si>
  <si>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</si>
  <si>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</si>
  <si>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</si>
  <si>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</si>
  <si>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</si>
  <si>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</si>
  <si>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</si>
  <si>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</si>
  <si>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</si>
  <si>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</si>
  <si>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</si>
  <si>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</si>
  <si>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</si>
  <si>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</si>
  <si>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</si>
  <si>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</si>
  <si>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</si>
  <si>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</si>
  <si>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</si>
  <si>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</si>
  <si>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</si>
  <si>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</si>
  <si>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</si>
  <si>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</si>
  <si>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</si>
  <si>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</si>
  <si>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</si>
  <si>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</si>
  <si>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</si>
  <si>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</si>
  <si>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</si>
  <si>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</si>
  <si>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</si>
  <si>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</si>
  <si>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</si>
  <si>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</si>
  <si>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</si>
  <si>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</si>
  <si>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</si>
  <si>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</si>
  <si>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</si>
  <si>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</si>
  <si>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</si>
  <si>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</si>
  <si>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</si>
  <si>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</si>
  <si>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</si>
  <si>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</si>
  <si>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</si>
  <si>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</si>
  <si>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</si>
  <si>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</si>
  <si>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</si>
  <si>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</si>
  <si>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</si>
  <si>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</si>
  <si>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</si>
  <si>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</si>
  <si>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</si>
  <si>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</si>
  <si>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</si>
  <si>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</si>
  <si>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</si>
  <si>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</si>
  <si>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</si>
  <si>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</si>
  <si>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</si>
  <si>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</si>
  <si>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</si>
  <si>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</si>
  <si>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</si>
  <si>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</si>
  <si>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</si>
  <si>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</si>
  <si>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</si>
  <si>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</si>
  <si>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</si>
  <si>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</si>
  <si>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</si>
  <si>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</si>
  <si>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</si>
  <si>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</si>
  <si>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</si>
  <si>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</si>
  <si>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</si>
  <si>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</si>
  <si>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</si>
  <si>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</si>
  <si>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</si>
  <si>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</si>
  <si>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</si>
  <si>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</si>
  <si>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</si>
  <si>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</si>
  <si>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</si>
  <si>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</si>
  <si>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</si>
  <si>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</si>
  <si>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</si>
  <si>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</si>
  <si>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</si>
  <si>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</si>
  <si>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</si>
  <si>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</si>
  <si>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</si>
  <si>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</si>
  <si>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</si>
  <si>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</si>
  <si>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</si>
  <si>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</si>
  <si>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</si>
  <si>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</si>
  <si>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</si>
  <si>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</si>
  <si>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</si>
  <si>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</si>
  <si>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</si>
  <si>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</si>
  <si>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</si>
  <si>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</si>
  <si>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</si>
  <si>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</si>
  <si>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</si>
  <si>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</si>
  <si>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</si>
  <si>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</si>
  <si>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</si>
  <si>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</si>
  <si>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</si>
  <si>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</si>
  <si>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</si>
  <si>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</si>
  <si>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</si>
  <si>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</si>
  <si>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</si>
  <si>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</si>
  <si>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</si>
  <si>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</si>
  <si>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</si>
  <si>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</si>
  <si>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</si>
  <si>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</si>
  <si>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</si>
  <si>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</si>
  <si>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</si>
  <si>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</si>
  <si>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</si>
  <si>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</si>
  <si>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</si>
  <si>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</si>
  <si>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</si>
  <si>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</si>
  <si>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</si>
  <si>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</si>
  <si>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</si>
  <si>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</si>
  <si>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</si>
  <si>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</si>
  <si>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</si>
  <si>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</si>
  <si>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</si>
  <si>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</si>
  <si>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</si>
  <si>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</si>
  <si>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</si>
  <si>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</si>
  <si>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</si>
  <si>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</si>
  <si>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</si>
  <si>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</si>
  <si>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</si>
  <si>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</si>
  <si>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</si>
  <si>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</si>
  <si>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</si>
  <si>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</si>
  <si>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</si>
  <si>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</si>
  <si>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</si>
  <si>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</si>
  <si>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</si>
  <si>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</si>
  <si>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</si>
  <si>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</si>
  <si>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</si>
  <si>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</si>
  <si>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</si>
  <si>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</si>
  <si>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</si>
  <si>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</si>
  <si>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</si>
  <si>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</si>
  <si>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</si>
  <si>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</si>
  <si>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</si>
  <si>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</si>
  <si>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</si>
  <si>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</si>
  <si>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</si>
  <si>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</si>
  <si>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</si>
  <si>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</si>
  <si>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</si>
  <si>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</si>
  <si>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</si>
  <si>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</si>
  <si>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</si>
  <si>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</si>
  <si>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</si>
  <si>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</si>
  <si>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</si>
  <si>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</si>
  <si>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</si>
  <si>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</si>
  <si>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</si>
  <si>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</si>
  <si>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</si>
  <si>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</si>
  <si>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</si>
  <si>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</si>
  <si>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</si>
  <si>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</si>
  <si>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</si>
  <si>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</si>
  <si>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</si>
  <si>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</si>
  <si>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</si>
  <si>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</si>
  <si>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</si>
  <si>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</si>
  <si>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</si>
  <si>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</si>
  <si>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</si>
  <si>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</si>
  <si>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</si>
  <si>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</si>
  <si>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</si>
  <si>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</si>
  <si>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</si>
  <si>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</si>
  <si>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</si>
  <si>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</si>
  <si>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</si>
  <si>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</si>
  <si>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</si>
  <si>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</si>
  <si>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</si>
  <si>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</si>
  <si>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</si>
  <si>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</si>
  <si>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</si>
  <si>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</si>
  <si>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</si>
  <si>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</si>
  <si>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</si>
  <si>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</si>
  <si>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</si>
  <si>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</si>
  <si>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</si>
  <si>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</si>
  <si>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</si>
  <si>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</si>
  <si>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</si>
  <si>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</si>
  <si>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</si>
  <si>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</si>
  <si>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</si>
  <si>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</si>
  <si>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</si>
  <si>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</si>
  <si>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</si>
  <si>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</si>
  <si>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</si>
  <si>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</si>
  <si>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</si>
  <si>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</si>
  <si>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</si>
  <si>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</si>
  <si>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</si>
  <si>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</si>
  <si>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</si>
  <si>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</si>
  <si>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</si>
  <si>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</si>
  <si>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</si>
  <si>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</si>
  <si>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</si>
  <si>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</si>
  <si>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</si>
  <si>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</si>
  <si>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</si>
  <si>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</si>
  <si>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</si>
  <si>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</si>
  <si>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</si>
  <si>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</si>
  <si>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</si>
  <si>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</si>
  <si>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</si>
  <si>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</si>
  <si>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</si>
  <si>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</si>
  <si>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</si>
  <si>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</si>
  <si>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</si>
  <si>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</si>
  <si>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</si>
  <si>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</si>
  <si>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</si>
  <si>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</si>
  <si>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</si>
  <si>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</si>
  <si>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</si>
  <si>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</si>
  <si>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</si>
  <si>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</si>
  <si>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</si>
  <si>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</si>
  <si>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</si>
  <si>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</si>
  <si>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</si>
  <si>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</si>
  <si>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</si>
  <si>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</si>
  <si>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</si>
  <si>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</si>
  <si>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</si>
  <si>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</si>
  <si>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</si>
  <si>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</si>
  <si>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</si>
  <si>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</si>
  <si>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</si>
  <si>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</si>
  <si>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</si>
  <si>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</si>
  <si>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</si>
  <si>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</si>
  <si>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</si>
  <si>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</si>
  <si>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</si>
  <si>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</si>
  <si>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</si>
  <si>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</si>
  <si>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</si>
  <si>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</si>
  <si>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</si>
  <si>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</si>
  <si>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</si>
  <si>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</si>
  <si>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</si>
  <si>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</si>
  <si>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</si>
  <si>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</si>
  <si>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</si>
  <si>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</si>
  <si>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</si>
  <si>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</si>
  <si>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</si>
  <si>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</si>
  <si>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</si>
  <si>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</si>
  <si>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</si>
  <si>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</si>
  <si>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</si>
  <si>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</si>
  <si>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</si>
  <si>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</si>
  <si>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</si>
  <si>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</si>
  <si>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</si>
  <si>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</si>
  <si>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</si>
  <si>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</si>
  <si>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</si>
  <si>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</si>
  <si>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</si>
  <si>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</si>
  <si>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</si>
  <si>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</si>
  <si>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</si>
  <si>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</si>
  <si>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</si>
  <si>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</si>
  <si>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</si>
  <si>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</si>
  <si>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</si>
  <si>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</si>
  <si>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</si>
  <si>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</si>
  <si>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</si>
  <si>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</si>
  <si>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</si>
  <si>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</si>
  <si>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</si>
  <si>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</si>
  <si>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</si>
  <si>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</si>
  <si>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</si>
  <si>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</si>
  <si>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</si>
  <si>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</si>
  <si>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</si>
  <si>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</si>
  <si>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</si>
  <si>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</si>
  <si>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</si>
  <si>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</si>
  <si>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</si>
  <si>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</si>
  <si>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</si>
  <si>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</si>
  <si>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</si>
  <si>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</si>
  <si>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</si>
  <si>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</si>
  <si>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</si>
  <si>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</si>
  <si>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</si>
  <si>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</si>
  <si>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</si>
  <si>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</si>
  <si>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</si>
  <si>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</si>
  <si>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</si>
  <si>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</si>
  <si>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</si>
  <si>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</si>
  <si>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</si>
  <si>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</si>
  <si>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</si>
  <si>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</si>
  <si>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</si>
  <si>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</si>
  <si>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</si>
  <si>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</si>
  <si>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</si>
  <si>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</si>
  <si>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</si>
  <si>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</si>
  <si>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</si>
  <si>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</si>
  <si>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</si>
  <si>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</si>
  <si>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</si>
  <si>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</si>
  <si>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</si>
  <si>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</si>
  <si>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</si>
  <si>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</si>
  <si>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</si>
  <si>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</si>
  <si>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</si>
  <si>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</si>
  <si>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</si>
  <si>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</si>
  <si>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</si>
  <si>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</si>
  <si>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</si>
  <si>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</si>
  <si>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</si>
  <si>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</si>
  <si>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</si>
  <si>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</si>
  <si>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</si>
  <si>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</si>
  <si>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</si>
  <si>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</si>
  <si>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</si>
  <si>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</si>
  <si>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</si>
  <si>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</si>
  <si>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</si>
  <si>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</si>
  <si>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</si>
  <si>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</si>
  <si>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</si>
  <si>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</si>
  <si>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</si>
  <si>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</si>
  <si>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</si>
  <si>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</si>
  <si>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</si>
  <si>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</si>
  <si>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</si>
  <si>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</si>
  <si>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</si>
  <si>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</si>
  <si>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</si>
  <si>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</si>
  <si>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</si>
  <si>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</si>
  <si>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</si>
  <si>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</si>
  <si>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</si>
  <si>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</si>
  <si>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</si>
  <si>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</si>
  <si>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</si>
  <si>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</si>
  <si>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</si>
  <si>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</si>
  <si>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</si>
  <si>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</si>
  <si>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</si>
  <si>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</si>
  <si>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</si>
  <si>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</si>
  <si>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</si>
  <si>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</si>
  <si>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</si>
  <si>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</si>
  <si>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</si>
  <si>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</si>
  <si>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</si>
  <si>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</si>
  <si>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</si>
  <si>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</si>
  <si>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</si>
  <si>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</si>
  <si>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</si>
  <si>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</si>
  <si>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</si>
  <si>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</si>
  <si>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</si>
  <si>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</si>
  <si>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</si>
  <si>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</si>
  <si>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</si>
  <si>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</si>
  <si>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</si>
  <si>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</si>
  <si>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</si>
  <si>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</si>
  <si>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</si>
  <si>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</si>
  <si>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</si>
  <si>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</si>
  <si>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</si>
  <si>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</si>
  <si>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</si>
  <si>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</si>
  <si>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</si>
  <si>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</si>
  <si>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</si>
  <si>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</si>
  <si>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</si>
  <si>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</si>
  <si>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</si>
  <si>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</si>
  <si>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</si>
  <si>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</si>
  <si>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</si>
  <si>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</si>
  <si>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</si>
  <si>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</si>
  <si>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</si>
  <si>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</si>
  <si>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</si>
  <si>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</si>
  <si>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</si>
  <si>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</si>
  <si>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</si>
  <si>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</si>
  <si>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</si>
  <si>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</si>
  <si>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</si>
  <si>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</si>
  <si>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</si>
  <si>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</si>
  <si>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</si>
  <si>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</si>
  <si>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</si>
  <si>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</si>
  <si>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</si>
  <si>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</si>
  <si>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</si>
  <si>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</si>
  <si>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</si>
  <si>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</si>
  <si>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</si>
  <si>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</si>
  <si>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</si>
  <si>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</si>
  <si>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</si>
  <si>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</si>
  <si>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</si>
  <si>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</si>
  <si>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</si>
  <si>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</si>
  <si>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</si>
  <si>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</si>
  <si>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</si>
  <si>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</si>
  <si>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</si>
  <si>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</si>
  <si>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</si>
  <si>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</si>
  <si>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</si>
  <si>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</si>
  <si>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</si>
  <si>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</si>
  <si>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</si>
  <si>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</si>
  <si>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</si>
  <si>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</si>
  <si>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</si>
  <si>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</si>
  <si>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</si>
  <si>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</si>
  <si>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</si>
  <si>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</si>
  <si>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</si>
  <si>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</si>
  <si>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</si>
  <si>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</si>
  <si>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</si>
  <si>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</si>
  <si>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</si>
  <si>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</si>
  <si>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</si>
  <si>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</si>
  <si>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</si>
  <si>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</si>
  <si>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</si>
  <si>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</si>
  <si>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</si>
  <si>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</si>
  <si>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</si>
  <si>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</si>
  <si>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</si>
  <si>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</si>
  <si>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</si>
  <si>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</si>
  <si>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</si>
  <si>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</si>
  <si>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</si>
  <si>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</si>
  <si>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</si>
  <si>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</si>
  <si>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</si>
  <si>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</si>
  <si>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</si>
  <si>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</si>
  <si>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</si>
  <si>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</si>
  <si>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</si>
  <si>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</si>
  <si>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</si>
  <si>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</si>
  <si>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</si>
  <si>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</si>
  <si>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</si>
  <si>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</si>
  <si>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</si>
  <si>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</si>
  <si>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</si>
  <si>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</si>
  <si>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</si>
  <si>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</si>
  <si>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</si>
  <si>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</si>
  <si>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</si>
  <si>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</si>
  <si>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</si>
  <si>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</si>
  <si>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</si>
  <si>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</si>
  <si>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</si>
  <si>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</si>
  <si>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</si>
  <si>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</si>
  <si>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</si>
  <si>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</si>
  <si>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</si>
  <si>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</si>
  <si>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</si>
  <si>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</si>
  <si>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</si>
  <si>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</si>
  <si>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</si>
  <si>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</si>
  <si>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</si>
  <si>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</si>
  <si>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</si>
  <si>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</si>
  <si>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</si>
  <si>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</si>
  <si>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</si>
  <si>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</si>
  <si>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</si>
  <si>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</si>
  <si>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</si>
  <si>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</si>
  <si>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</si>
  <si>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</si>
  <si>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</si>
  <si>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</si>
  <si>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</si>
  <si>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</si>
  <si>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</si>
  <si>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</si>
  <si>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</si>
  <si>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</si>
  <si>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</si>
  <si>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</si>
  <si>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</si>
  <si>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</si>
  <si>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</si>
  <si>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</si>
  <si>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</si>
  <si>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</si>
  <si>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</si>
  <si>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</si>
  <si>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</si>
  <si>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</si>
  <si>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</si>
  <si>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</si>
  <si>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</si>
  <si>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</si>
  <si>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</si>
  <si>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</si>
  <si>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</si>
  <si>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</si>
  <si>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</si>
  <si>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</si>
  <si>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</si>
  <si>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</si>
  <si>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</si>
  <si>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</si>
  <si>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</si>
  <si>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</si>
  <si>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</si>
  <si>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</si>
  <si>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</si>
  <si>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</si>
  <si>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</si>
  <si>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</si>
  <si>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</si>
  <si>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</si>
  <si>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</si>
  <si>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</si>
  <si>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</si>
  <si>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</si>
  <si>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</si>
  <si>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</si>
  <si>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</si>
  <si>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</si>
  <si>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</si>
  <si>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</si>
  <si>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</si>
  <si>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</si>
  <si>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</si>
  <si>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</si>
  <si>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</si>
  <si>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</si>
  <si>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</si>
  <si>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</si>
  <si>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</si>
  <si>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</si>
  <si>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</si>
  <si>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</si>
  <si>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</si>
  <si>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</si>
  <si>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</si>
  <si>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</si>
  <si>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</si>
  <si>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</si>
  <si>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</si>
  <si>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</si>
  <si>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</si>
  <si>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</si>
  <si>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</si>
  <si>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</si>
  <si>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</si>
  <si>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</si>
  <si>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</si>
  <si>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</si>
  <si>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</si>
  <si>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</si>
  <si>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</si>
  <si>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</si>
  <si>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</si>
  <si>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</si>
  <si>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</si>
  <si>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</si>
  <si>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</si>
  <si>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</si>
  <si>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</si>
  <si>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</si>
  <si>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</si>
  <si>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</si>
  <si>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</si>
  <si>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</si>
  <si>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</si>
  <si>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</si>
  <si>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</si>
  <si>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</si>
  <si>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</si>
  <si>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</si>
  <si>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</si>
  <si>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</si>
  <si>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</si>
  <si>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</si>
  <si>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</si>
  <si>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</si>
  <si>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</si>
  <si>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</si>
  <si>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</si>
  <si>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</si>
  <si>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</si>
  <si>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</si>
  <si>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</si>
  <si>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</si>
  <si>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</si>
  <si>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</si>
  <si>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</si>
  <si>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</si>
  <si>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</si>
  <si>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</si>
  <si>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</si>
  <si>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</si>
  <si>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</si>
  <si>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</si>
  <si>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</si>
  <si>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</si>
  <si>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</si>
  <si>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</si>
  <si>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</si>
  <si>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</si>
  <si>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</si>
  <si>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</si>
  <si>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</si>
  <si>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</si>
  <si>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</si>
  <si>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</si>
  <si>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</si>
  <si>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</si>
  <si>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</si>
  <si>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</si>
  <si>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</si>
  <si>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</si>
  <si>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</si>
  <si>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</si>
  <si>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</si>
  <si>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</si>
  <si>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</si>
  <si>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</si>
  <si>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</si>
  <si>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</si>
  <si>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</si>
  <si>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</si>
  <si>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</si>
  <si>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</si>
  <si>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</si>
  <si>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</si>
  <si>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</si>
  <si>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</si>
  <si>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</si>
  <si>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</si>
  <si>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</si>
  <si>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</si>
  <si>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</si>
  <si>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</si>
  <si>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</si>
  <si>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</si>
  <si>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</si>
  <si>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</si>
  <si>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</si>
  <si>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</si>
  <si>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</si>
  <si>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</si>
  <si>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</si>
  <si>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</si>
  <si>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</si>
  <si>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</si>
  <si>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</si>
  <si>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</si>
  <si>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</si>
  <si>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</si>
  <si>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</si>
  <si>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</si>
  <si>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</si>
  <si>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</si>
  <si>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</si>
  <si>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</si>
  <si>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</si>
  <si>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</si>
  <si>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</si>
  <si>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</si>
  <si>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</si>
  <si>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</si>
  <si>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</si>
  <si>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</si>
  <si>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</si>
  <si>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</si>
  <si>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</si>
  <si>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</si>
  <si>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</si>
  <si>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</si>
  <si>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</si>
  <si>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</si>
  <si>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</si>
  <si>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</si>
  <si>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</si>
  <si>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</si>
  <si>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</si>
  <si>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</si>
  <si>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</si>
  <si>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</si>
  <si>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</si>
  <si>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</si>
  <si>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</si>
  <si>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</si>
  <si>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</si>
  <si>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</si>
  <si>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</si>
  <si>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</si>
  <si>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</si>
  <si>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</si>
  <si>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</si>
  <si>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</si>
  <si>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</si>
  <si>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</si>
  <si>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</si>
  <si>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</si>
  <si>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</si>
  <si>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</si>
  <si>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</si>
  <si>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</si>
  <si>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</si>
  <si>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</si>
  <si>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</si>
  <si>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</si>
  <si>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</si>
  <si>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</si>
  <si>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</si>
  <si>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</si>
  <si>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</si>
  <si>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</si>
  <si>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</si>
  <si>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</si>
  <si>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</si>
  <si>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</si>
  <si>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</si>
  <si>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</si>
  <si>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</si>
  <si>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</si>
  <si>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</si>
  <si>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</si>
  <si>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</si>
  <si>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</si>
  <si>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</si>
  <si>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</si>
  <si>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</si>
  <si>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</si>
  <si>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</si>
  <si>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</si>
  <si>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</si>
  <si>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</si>
  <si>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</si>
  <si>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</si>
  <si>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</si>
  <si>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</si>
  <si>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</si>
  <si>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</si>
  <si>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</si>
  <si>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</si>
  <si>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</si>
  <si>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</si>
  <si>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</si>
  <si>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</si>
  <si>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</si>
  <si>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</si>
  <si>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</si>
  <si>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</si>
  <si>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</si>
  <si>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</si>
  <si>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</si>
  <si>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</si>
  <si>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</si>
  <si>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</si>
  <si>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</si>
  <si>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</si>
  <si>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</si>
  <si>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</si>
  <si>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</si>
  <si>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</si>
  <si>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</si>
  <si>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</si>
  <si>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</si>
  <si>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</si>
  <si>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</si>
  <si>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</si>
  <si>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</si>
  <si>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</si>
  <si>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</si>
  <si>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</si>
  <si>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</si>
  <si>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</si>
  <si>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</si>
  <si>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</si>
  <si>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</si>
  <si>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</si>
  <si>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</si>
  <si>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</si>
  <si>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</si>
  <si>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</si>
  <si>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</si>
  <si>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</si>
  <si>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</si>
  <si>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</si>
  <si>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</si>
  <si>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</si>
  <si>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</si>
  <si>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</si>
  <si>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</si>
  <si>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</si>
  <si>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</si>
  <si>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</si>
  <si>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</si>
  <si>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</si>
  <si>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</si>
  <si>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</si>
  <si>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</si>
  <si>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</si>
  <si>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</si>
  <si>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</si>
  <si>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</si>
  <si>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</si>
  <si>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</si>
  <si>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</si>
  <si>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</si>
  <si>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</si>
  <si>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</si>
  <si>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</si>
  <si>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</si>
  <si>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</si>
  <si>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</si>
  <si>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</si>
  <si>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</si>
  <si>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</si>
  <si>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</si>
  <si>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</si>
  <si>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</si>
  <si>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</si>
  <si>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</si>
  <si>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</si>
  <si>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</si>
  <si>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</si>
  <si>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</si>
  <si>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</si>
  <si>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</si>
  <si>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</si>
  <si>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</si>
  <si>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</si>
  <si>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</si>
  <si>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</si>
  <si>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</si>
  <si>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</si>
  <si>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</si>
  <si>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</si>
  <si>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</si>
  <si>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</si>
  <si>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</si>
  <si>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</si>
  <si>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</si>
  <si>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</si>
  <si>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</si>
  <si>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</si>
  <si>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</si>
  <si>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</si>
  <si>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</si>
  <si>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</si>
  <si>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</si>
  <si>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</si>
  <si>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</si>
  <si>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</si>
  <si>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</si>
  <si>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</si>
  <si>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</si>
  <si>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</si>
  <si>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</si>
  <si>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</si>
  <si>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</si>
  <si>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</si>
  <si>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</si>
  <si>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</si>
  <si>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</si>
  <si>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</si>
  <si>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</si>
  <si>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</si>
  <si>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</si>
  <si>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</si>
  <si>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</si>
  <si>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</si>
  <si>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</si>
  <si>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</si>
  <si>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</si>
  <si>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</si>
  <si>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</si>
  <si>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</si>
  <si>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</si>
  <si>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</si>
  <si>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</si>
  <si>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</si>
  <si>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</si>
  <si>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</si>
  <si>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</si>
  <si>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</si>
  <si>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</si>
  <si>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</si>
  <si>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</si>
  <si>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</si>
  <si>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</si>
  <si>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</si>
  <si>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</si>
  <si>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</si>
  <si>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</si>
  <si>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</si>
  <si>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</si>
  <si>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</si>
  <si>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</si>
  <si>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</si>
  <si>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</si>
  <si>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</si>
  <si>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</si>
  <si>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</si>
  <si>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</si>
  <si>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</si>
  <si>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</si>
  <si>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</si>
  <si>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</si>
  <si>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</si>
  <si>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</si>
  <si>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</si>
  <si>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</si>
  <si>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</si>
  <si>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</si>
  <si>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</si>
  <si>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</si>
  <si>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</si>
  <si>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</si>
  <si>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</si>
  <si>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</si>
  <si>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</si>
  <si>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</si>
  <si>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</si>
  <si>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</si>
  <si>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</si>
  <si>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</si>
  <si>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</si>
  <si>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</si>
  <si>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</si>
  <si>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</si>
  <si>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</si>
  <si>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</si>
  <si>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</si>
  <si>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</si>
  <si>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</si>
  <si>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</si>
  <si>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</si>
  <si>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</si>
  <si>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</si>
  <si>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</si>
  <si>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</si>
  <si>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</si>
  <si>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</si>
  <si>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</si>
  <si>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</si>
  <si>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</si>
  <si>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</si>
  <si>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</si>
  <si>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</si>
  <si>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</si>
  <si>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</si>
  <si>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</si>
  <si>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</si>
  <si>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</si>
  <si>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</si>
  <si>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</si>
  <si>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</si>
  <si>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</si>
  <si>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</si>
  <si>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</si>
  <si>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</si>
  <si>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</si>
  <si>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</si>
  <si>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</si>
  <si>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</si>
  <si>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</si>
  <si>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</si>
  <si>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</si>
  <si>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</si>
  <si>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</si>
  <si>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</si>
  <si>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</si>
  <si>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</si>
  <si>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</si>
  <si>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</si>
  <si>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</si>
  <si>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</si>
  <si>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</si>
  <si>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</si>
  <si>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</si>
  <si>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</si>
  <si>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</si>
  <si>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</si>
  <si>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</si>
  <si>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</si>
  <si>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</si>
  <si>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</si>
  <si>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</si>
  <si>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</si>
  <si>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</si>
  <si>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</si>
  <si>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</si>
  <si>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</si>
  <si>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</si>
  <si>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</si>
  <si>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</si>
  <si>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</si>
  <si>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</si>
  <si>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</si>
  <si>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</si>
  <si>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</si>
  <si>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</si>
  <si>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</si>
  <si>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</si>
  <si>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</si>
  <si>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</si>
  <si>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</si>
  <si>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</si>
  <si>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</si>
  <si>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</si>
  <si>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</si>
  <si>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</si>
  <si>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</si>
  <si>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</si>
  <si>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</si>
  <si>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</si>
  <si>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</si>
  <si>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</si>
  <si>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</si>
  <si>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</si>
  <si>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</si>
  <si>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</si>
  <si>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</si>
  <si>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</si>
  <si>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</si>
  <si>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</si>
  <si>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</si>
  <si>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</si>
  <si>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</si>
  <si>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</si>
  <si>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</si>
  <si>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</si>
  <si>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</si>
  <si>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</si>
  <si>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</si>
  <si>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</si>
  <si>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</si>
  <si>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</si>
  <si>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</si>
  <si>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</si>
  <si>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</si>
  <si>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</si>
  <si>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</si>
  <si>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</si>
  <si>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</si>
  <si>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</si>
  <si>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</si>
  <si>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</si>
  <si>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</si>
  <si>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</si>
  <si>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</si>
  <si>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</si>
  <si>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</si>
  <si>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</si>
  <si>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</si>
  <si>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</si>
  <si>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</si>
  <si>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</si>
  <si>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</si>
  <si>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</si>
  <si>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</si>
  <si>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</si>
  <si>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</si>
  <si>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</si>
  <si>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</si>
  <si>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</si>
  <si>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</si>
  <si>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</si>
  <si>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</si>
  <si>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</si>
  <si>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</si>
  <si>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</si>
  <si>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</si>
  <si>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</si>
  <si>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</si>
  <si>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</si>
  <si>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</si>
  <si>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</si>
  <si>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</si>
  <si>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</si>
  <si>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</si>
  <si>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</si>
  <si>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</si>
  <si>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</si>
  <si>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</si>
  <si>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</si>
  <si>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</si>
  <si>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</si>
  <si>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</si>
  <si>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</si>
  <si>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</si>
  <si>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</si>
  <si>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</si>
  <si>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</si>
  <si>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</si>
  <si>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</si>
  <si>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</si>
  <si>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</si>
  <si>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</si>
  <si>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</si>
  <si>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</si>
  <si>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</si>
  <si>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</si>
  <si>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</si>
  <si>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</si>
  <si>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</si>
  <si>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</si>
  <si>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</si>
  <si>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</si>
  <si>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</si>
  <si>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</si>
  <si>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</si>
  <si>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</si>
  <si>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</si>
  <si>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</si>
  <si>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</si>
  <si>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</si>
  <si>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</si>
  <si>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</si>
  <si>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</si>
  <si>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</si>
  <si>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</si>
  <si>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</si>
  <si>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</si>
  <si>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</si>
  <si>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</si>
  <si>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</si>
  <si>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</si>
  <si>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</si>
  <si>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</si>
  <si>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</si>
  <si>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</si>
  <si>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</si>
  <si>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</si>
  <si>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</si>
  <si>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</si>
  <si>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</si>
  <si>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</si>
  <si>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</si>
  <si>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</si>
  <si>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</si>
  <si>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</si>
  <si>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</si>
  <si>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</si>
  <si>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</si>
  <si>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</si>
  <si>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</si>
  <si>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</si>
  <si>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</si>
  <si>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</si>
  <si>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</si>
  <si>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</si>
  <si>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</si>
  <si>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</si>
  <si>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</si>
  <si>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</si>
  <si>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</si>
  <si>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</si>
  <si>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</si>
  <si>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</si>
  <si>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</si>
  <si>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</si>
  <si>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</si>
  <si>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</si>
  <si>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</si>
  <si>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</si>
  <si>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</si>
  <si>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</si>
  <si>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</si>
  <si>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</si>
  <si>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</si>
  <si>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</si>
  <si>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</si>
  <si>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</si>
  <si>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</si>
  <si>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</si>
  <si>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</si>
  <si>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</si>
  <si>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</si>
  <si>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</si>
  <si>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</si>
  <si>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</si>
  <si>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</si>
  <si>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</si>
  <si>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</si>
  <si>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</si>
  <si>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</si>
  <si>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</si>
  <si>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</si>
  <si>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</si>
  <si>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</si>
  <si>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</si>
  <si>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</si>
  <si>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</si>
  <si>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</si>
  <si>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</si>
  <si>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</si>
  <si>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</si>
  <si>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</si>
  <si>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</si>
  <si>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</si>
  <si>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</si>
  <si>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</si>
  <si>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</si>
  <si>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</si>
  <si>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</si>
  <si>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</si>
  <si>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</si>
  <si>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</si>
  <si>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</si>
  <si>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</si>
  <si>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</si>
  <si>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</si>
  <si>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</si>
  <si>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</si>
  <si>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</si>
  <si>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</si>
  <si>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</si>
  <si>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</si>
  <si>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</si>
  <si>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</si>
  <si>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</si>
  <si>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</si>
  <si>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</si>
  <si>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</si>
  <si>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</si>
  <si>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</si>
  <si>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</si>
  <si>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</si>
  <si>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</si>
  <si>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</si>
  <si>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</si>
  <si>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</si>
  <si>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</si>
  <si>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</si>
  <si>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</si>
  <si>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</si>
  <si>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</si>
  <si>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</si>
  <si>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</si>
  <si>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</si>
  <si>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</si>
  <si>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</si>
  <si>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</si>
  <si>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</si>
  <si>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</si>
  <si>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</si>
  <si>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</si>
  <si>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</si>
  <si>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</si>
  <si>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</si>
  <si>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</si>
  <si>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</si>
  <si>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</si>
  <si>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</si>
  <si>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</si>
  <si>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</si>
  <si>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</si>
  <si>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</si>
  <si>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</si>
  <si>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</si>
  <si>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</si>
  <si>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</si>
  <si>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</si>
  <si>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</si>
  <si>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</si>
  <si>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</si>
  <si>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</si>
  <si>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</si>
  <si>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</si>
  <si>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</si>
  <si>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</si>
  <si>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</si>
  <si>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</si>
  <si>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</si>
  <si>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</si>
  <si>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</si>
  <si>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</si>
  <si>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</si>
  <si>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</si>
  <si>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</si>
  <si>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</si>
  <si>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</si>
  <si>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</si>
  <si>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</si>
  <si>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</si>
  <si>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</si>
  <si>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</si>
  <si>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</si>
  <si>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</si>
  <si>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</si>
  <si>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</si>
  <si>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</si>
  <si>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</si>
  <si>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</si>
  <si>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</si>
  <si>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</si>
  <si>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</si>
  <si>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</si>
  <si>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</si>
  <si>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</si>
  <si>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</si>
  <si>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</si>
  <si>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</si>
  <si>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</si>
  <si>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</si>
  <si>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</si>
  <si>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</si>
  <si>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</si>
  <si>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</si>
  <si>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</si>
  <si>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</si>
  <si>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</si>
  <si>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</si>
  <si>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</si>
  <si>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</si>
  <si>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</si>
  <si>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</si>
  <si>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</si>
  <si>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</si>
  <si>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</si>
  <si>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</si>
  <si>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</si>
  <si>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</si>
  <si>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</si>
  <si>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</si>
  <si>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</si>
  <si>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</si>
  <si>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</si>
  <si>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</si>
  <si>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</si>
  <si>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</si>
  <si>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</si>
  <si>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</si>
  <si>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</si>
  <si>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</si>
  <si>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</si>
  <si>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</si>
  <si>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</si>
  <si>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</si>
  <si>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</si>
  <si>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</si>
  <si>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</si>
  <si>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</si>
  <si>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</si>
  <si>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</si>
  <si>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</si>
  <si>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</si>
  <si>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</si>
  <si>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</si>
  <si>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</si>
  <si>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</si>
  <si>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</si>
  <si>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</si>
  <si>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</si>
  <si>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</si>
  <si>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</si>
  <si>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</si>
  <si>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</si>
  <si>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</si>
  <si>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</si>
  <si>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</si>
  <si>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</si>
  <si>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</si>
  <si>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</si>
  <si>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</si>
  <si>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</si>
  <si>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</si>
  <si>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</si>
  <si>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</si>
  <si>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</si>
  <si>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</si>
  <si>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</si>
  <si>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</si>
  <si>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</si>
  <si>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</si>
  <si>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</si>
  <si>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</si>
  <si>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</si>
  <si>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</si>
  <si>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</si>
  <si>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</si>
  <si>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</si>
  <si>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</si>
  <si>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</si>
  <si>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</si>
  <si>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</si>
  <si>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</si>
  <si>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</si>
  <si>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</si>
  <si>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</si>
  <si>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</si>
  <si>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</si>
  <si>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</si>
  <si>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</si>
  <si>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</si>
  <si>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</si>
  <si>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</si>
  <si>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</si>
  <si>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</si>
  <si>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</si>
  <si>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</si>
  <si>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</si>
  <si>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</si>
  <si>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</si>
  <si>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</si>
  <si>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</si>
  <si>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</si>
  <si>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</si>
  <si>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</si>
  <si>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</si>
  <si>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</si>
  <si>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</si>
  <si>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</si>
  <si>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</si>
  <si>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</si>
  <si>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</si>
  <si>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</si>
  <si>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</si>
  <si>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</si>
  <si>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</si>
  <si>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</si>
  <si>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</si>
  <si>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</si>
  <si>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</si>
  <si>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</si>
  <si>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</si>
  <si>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</si>
  <si>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</si>
  <si>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</si>
  <si>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</si>
  <si>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</si>
  <si>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</si>
  <si>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</si>
  <si>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</si>
  <si>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</si>
  <si>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</si>
  <si>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</si>
  <si>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</si>
  <si>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</si>
  <si>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</si>
  <si>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</si>
  <si>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</si>
  <si>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</si>
  <si>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</si>
  <si>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</si>
  <si>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</si>
  <si>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</si>
  <si>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</si>
  <si>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</si>
  <si>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</si>
  <si>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</si>
  <si>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</si>
  <si>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</si>
  <si>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</si>
  <si>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</si>
  <si>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</si>
  <si>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</si>
  <si>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</si>
  <si>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</si>
  <si>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</si>
  <si>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</si>
  <si>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</si>
  <si>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</si>
  <si>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</si>
  <si>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</si>
  <si>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</si>
  <si>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</si>
  <si>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</si>
  <si>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</si>
  <si>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</si>
  <si>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</si>
  <si>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</si>
  <si>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</si>
  <si>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</si>
  <si>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</si>
  <si>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</si>
  <si>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</si>
  <si>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</si>
  <si>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</si>
  <si>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</si>
  <si>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</si>
  <si>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</si>
  <si>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</si>
  <si>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</si>
  <si>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</si>
  <si>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</si>
  <si>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</si>
  <si>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</si>
  <si>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</si>
  <si>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</si>
  <si>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</si>
  <si>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</si>
  <si>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</si>
  <si>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</si>
  <si>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</si>
  <si>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</si>
  <si>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</si>
  <si>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</si>
  <si>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</si>
  <si>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</si>
  <si>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</si>
  <si>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</si>
  <si>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</si>
  <si>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</si>
  <si>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</si>
  <si>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</si>
  <si>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</si>
  <si>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</si>
  <si>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</si>
  <si>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</si>
  <si>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</si>
  <si>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</si>
  <si>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</si>
  <si>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</si>
  <si>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</si>
  <si>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</si>
  <si>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</si>
  <si>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</si>
  <si>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</si>
  <si>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</si>
  <si>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</si>
  <si>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</si>
  <si>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</si>
  <si>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</si>
  <si>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</si>
  <si>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</si>
  <si>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</si>
  <si>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</si>
  <si>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</si>
  <si>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</si>
  <si>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</si>
  <si>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</si>
  <si>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</si>
  <si>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</si>
  <si>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</si>
  <si>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</si>
  <si>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</si>
  <si>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</si>
  <si>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</si>
  <si>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</si>
  <si>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</si>
  <si>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</si>
  <si>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</si>
  <si>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</si>
  <si>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</si>
  <si>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</si>
  <si>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</si>
  <si>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</si>
  <si>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</si>
  <si>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</si>
  <si>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</si>
  <si>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</si>
  <si>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</si>
  <si>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</si>
  <si>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</si>
  <si>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</si>
  <si>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</si>
  <si>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</si>
  <si>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</si>
  <si>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</si>
  <si>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</si>
  <si>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</si>
  <si>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</si>
  <si>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</si>
  <si>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</si>
  <si>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</si>
  <si>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</si>
  <si>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</si>
  <si>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</si>
  <si>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</si>
  <si>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</si>
  <si>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</si>
  <si>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</si>
  <si>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</si>
  <si>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</si>
  <si>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</si>
  <si>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</si>
  <si>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</si>
  <si>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</si>
  <si>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</si>
  <si>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</si>
  <si>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</si>
  <si>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</si>
  <si>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</si>
  <si>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</si>
  <si>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</si>
  <si>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</si>
  <si>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</si>
  <si>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</si>
  <si>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</si>
  <si>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</si>
  <si>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</si>
  <si>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</si>
  <si>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</si>
  <si>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</si>
  <si>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</si>
  <si>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</si>
  <si>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</si>
  <si>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</si>
  <si>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</si>
  <si>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</si>
  <si>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</si>
  <si>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</si>
  <si>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</si>
  <si>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</si>
  <si>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</si>
  <si>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</si>
  <si>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</si>
  <si>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</si>
  <si>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</si>
  <si>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</si>
  <si>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</si>
  <si>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</si>
  <si>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</si>
  <si>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</si>
  <si>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</si>
  <si>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</si>
  <si>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</si>
  <si>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</si>
  <si>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</si>
  <si>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</si>
  <si>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</si>
  <si>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</si>
  <si>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</si>
  <si>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</si>
  <si>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</si>
  <si>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</si>
  <si>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</si>
  <si>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</si>
  <si>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</si>
  <si>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</si>
  <si>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</si>
  <si>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</si>
  <si>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</si>
  <si>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</si>
  <si>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</si>
  <si>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</si>
  <si>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</si>
  <si>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</si>
  <si>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</si>
  <si>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</si>
  <si>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</si>
  <si>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</si>
  <si>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</si>
  <si>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</si>
  <si>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</si>
  <si>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</si>
  <si>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</si>
  <si>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</si>
  <si>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</si>
  <si>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</si>
  <si>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</si>
  <si>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</si>
  <si>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</si>
  <si>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</si>
  <si>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</si>
  <si>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</si>
  <si>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</si>
  <si>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</si>
  <si>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</si>
  <si>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</si>
  <si>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</si>
  <si>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</si>
  <si>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</si>
  <si>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</si>
  <si>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</si>
  <si>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</si>
  <si>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</si>
  <si>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</si>
  <si>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</si>
  <si>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</si>
  <si>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</si>
  <si>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</si>
  <si>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</si>
  <si>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</si>
  <si>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</si>
  <si>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</si>
  <si>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</si>
  <si>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</si>
  <si>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</si>
  <si>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</si>
  <si>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</si>
  <si>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</si>
  <si>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</si>
  <si>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</si>
  <si>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</si>
  <si>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</si>
  <si>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</si>
  <si>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</si>
  <si>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</si>
  <si>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</si>
  <si>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</si>
  <si>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</si>
  <si>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</si>
  <si>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</si>
  <si>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</si>
  <si>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</si>
  <si>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</si>
  <si>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</si>
  <si>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</si>
  <si>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</si>
  <si>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</si>
  <si>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</si>
  <si>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</si>
  <si>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</si>
  <si>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</si>
  <si>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</si>
  <si>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</si>
  <si>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</si>
  <si>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</si>
  <si>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</si>
  <si>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</si>
  <si>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</si>
  <si>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</si>
  <si>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</si>
  <si>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</si>
  <si>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</si>
  <si>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</si>
  <si>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</si>
  <si>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</si>
  <si>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</si>
  <si>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</si>
  <si>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</si>
  <si>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</si>
  <si>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</si>
  <si>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</si>
  <si>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</si>
  <si>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</si>
  <si>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</si>
  <si>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</si>
  <si>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</si>
  <si>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</si>
  <si>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</si>
  <si>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</si>
  <si>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</si>
  <si>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</si>
  <si>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</si>
  <si>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</si>
  <si>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</si>
  <si>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</si>
  <si>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</si>
  <si>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</si>
  <si>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</si>
  <si>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</si>
  <si>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</si>
  <si>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</si>
  <si>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</si>
  <si>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</si>
  <si>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</si>
  <si>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</si>
  <si>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</si>
  <si>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</si>
  <si>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</si>
  <si>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</si>
  <si>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</si>
  <si>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</si>
  <si>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</si>
  <si>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</si>
  <si>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</si>
  <si>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</si>
  <si>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</si>
  <si>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</si>
  <si>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</si>
  <si>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</si>
  <si>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</si>
  <si>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</si>
  <si>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</si>
  <si>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</si>
  <si>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</si>
  <si>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</si>
  <si>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</si>
  <si>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</si>
  <si>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</si>
  <si>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</si>
  <si>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</si>
  <si>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</si>
  <si>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</si>
  <si>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</si>
  <si>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</si>
  <si>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</si>
  <si>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</si>
  <si>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</si>
  <si>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</si>
  <si>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</si>
  <si>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</si>
  <si>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</si>
  <si>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</si>
  <si>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</si>
  <si>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</si>
  <si>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</si>
  <si>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</si>
  <si>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</si>
  <si>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</si>
  <si>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</si>
  <si>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</si>
  <si>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</si>
  <si>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</si>
  <si>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</si>
  <si>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</si>
  <si>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</si>
  <si>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</si>
  <si>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</si>
  <si>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</si>
  <si>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</si>
  <si>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</si>
  <si>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</si>
  <si>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</si>
  <si>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</si>
  <si>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</si>
  <si>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</si>
  <si>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</si>
  <si>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</si>
  <si>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</si>
  <si>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</si>
  <si>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</si>
  <si>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</si>
  <si>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</si>
  <si>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</si>
  <si>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</si>
  <si>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</si>
  <si>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</si>
  <si>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</si>
  <si>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</si>
  <si>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</si>
  <si>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</si>
  <si>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</si>
  <si>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</si>
  <si>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</si>
  <si>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</si>
  <si>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</si>
  <si>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</si>
  <si>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</si>
  <si>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</si>
  <si>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</si>
  <si>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</si>
  <si>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</si>
  <si>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</si>
  <si>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</si>
  <si>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</si>
  <si>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</si>
  <si>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</si>
  <si>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</si>
  <si>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</si>
  <si>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</si>
  <si>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</si>
  <si>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</si>
  <si>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</si>
  <si>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</si>
  <si>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</si>
  <si>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</si>
  <si>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</si>
  <si>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</si>
  <si>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</si>
  <si>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</si>
  <si>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</si>
  <si>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</si>
  <si>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</si>
  <si>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</si>
  <si>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</si>
  <si>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</si>
  <si>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</si>
  <si>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</si>
  <si>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</si>
  <si>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</si>
  <si>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</si>
  <si>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</si>
  <si>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</si>
  <si>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</si>
  <si>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</si>
  <si>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</si>
  <si>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</si>
  <si>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</si>
  <si>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</si>
  <si>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</si>
  <si>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</si>
  <si>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</si>
  <si>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</si>
  <si>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</si>
  <si>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</si>
  <si>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</si>
  <si>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</si>
  <si>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</si>
  <si>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</si>
  <si>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</si>
  <si>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</si>
  <si>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</si>
  <si>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</si>
  <si>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</si>
  <si>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</si>
  <si>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</si>
  <si>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</si>
  <si>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</si>
  <si>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</si>
  <si>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</si>
  <si>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</si>
  <si>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</si>
  <si>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</si>
  <si>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</si>
  <si>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</si>
  <si>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</si>
  <si>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</si>
  <si>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</si>
  <si>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</si>
  <si>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</si>
  <si>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</si>
  <si>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</si>
  <si>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</si>
  <si>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</si>
  <si>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</si>
  <si>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</si>
  <si>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</si>
  <si>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</si>
  <si>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</si>
  <si>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</si>
  <si>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</si>
  <si>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</si>
  <si>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</si>
  <si>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</si>
  <si>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</si>
  <si>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</si>
  <si>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</si>
  <si>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</si>
  <si>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</si>
  <si>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</si>
  <si>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</si>
  <si>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</si>
  <si>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</si>
  <si>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</si>
  <si>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</si>
  <si>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</si>
  <si>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</si>
  <si>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</si>
  <si>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</si>
  <si>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</si>
  <si>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</si>
  <si>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</si>
  <si>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</si>
  <si>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</si>
  <si>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</si>
  <si>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</si>
  <si>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</si>
  <si>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</si>
  <si>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</si>
  <si>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</si>
  <si>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</si>
  <si>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</si>
  <si>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</si>
  <si>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</si>
  <si>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</si>
  <si>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</si>
  <si>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</si>
  <si>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</si>
  <si>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</si>
  <si>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</si>
  <si>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</si>
  <si>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</si>
  <si>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</si>
  <si>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</si>
  <si>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</si>
  <si>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</si>
  <si>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</si>
  <si>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</si>
  <si>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</si>
  <si>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</si>
  <si>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</si>
  <si>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</si>
  <si>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</si>
  <si>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</si>
  <si>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</si>
  <si>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</si>
  <si>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</si>
  <si>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</si>
  <si>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</si>
  <si>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</si>
  <si>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</si>
  <si>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</si>
  <si>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</si>
  <si>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</si>
  <si>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</si>
  <si>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</si>
  <si>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</si>
  <si>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</si>
  <si>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</si>
  <si>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</si>
  <si>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</si>
  <si>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</si>
  <si>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</si>
  <si>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</si>
  <si>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</si>
  <si>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</si>
  <si>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</si>
  <si>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</si>
  <si>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</si>
  <si>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</si>
  <si>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</si>
  <si>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</si>
  <si>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</si>
  <si>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</si>
  <si>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</si>
  <si>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</si>
  <si>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</si>
  <si>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</si>
  <si>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</si>
  <si>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</si>
  <si>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</si>
  <si>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</si>
  <si>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</si>
  <si>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</si>
  <si>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</si>
  <si>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</si>
  <si>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</si>
  <si>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</si>
  <si>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</si>
  <si>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</si>
  <si>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</si>
  <si>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</si>
  <si>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</si>
  <si>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</si>
  <si>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</si>
  <si>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</si>
  <si>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</si>
  <si>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</si>
  <si>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</si>
  <si>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</si>
  <si>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</si>
  <si>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</si>
  <si>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</si>
  <si>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</si>
  <si>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</si>
  <si>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</si>
  <si>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</si>
  <si>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</si>
  <si>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</si>
  <si>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</si>
  <si>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</si>
  <si>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</si>
  <si>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</si>
  <si>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</si>
  <si>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</si>
  <si>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</si>
  <si>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</si>
  <si>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</si>
  <si>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</si>
  <si>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</si>
  <si>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</si>
  <si>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</si>
  <si>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</si>
  <si>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</si>
  <si>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</si>
  <si>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</si>
  <si>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</si>
  <si>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</si>
  <si>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</si>
  <si>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</si>
  <si>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</si>
  <si>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</si>
  <si>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</si>
  <si>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</si>
  <si>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</si>
  <si>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</si>
  <si>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</si>
  <si>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</si>
  <si>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</si>
  <si>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</si>
  <si>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</si>
  <si>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</si>
  <si>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</si>
  <si>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</si>
  <si>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</si>
  <si>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</si>
  <si>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</si>
  <si>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</si>
  <si>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</si>
  <si>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</si>
  <si>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</si>
  <si>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</si>
  <si>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</si>
  <si>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</si>
  <si>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</si>
  <si>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</si>
  <si>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</si>
  <si>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</si>
  <si>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</si>
  <si>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</si>
  <si>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</si>
  <si>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</si>
  <si>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</si>
  <si>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</si>
  <si>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</si>
  <si>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</si>
  <si>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</si>
  <si>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</si>
  <si>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</si>
  <si>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</si>
  <si>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</si>
  <si>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</si>
  <si>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</si>
  <si>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</si>
  <si>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</si>
  <si>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</si>
  <si>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</si>
  <si>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</si>
  <si>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</si>
  <si>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</si>
  <si>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</si>
  <si>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</si>
  <si>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</si>
  <si>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</si>
  <si>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</si>
  <si>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</si>
  <si>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</si>
  <si>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</si>
  <si>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</si>
  <si>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</si>
  <si>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</si>
  <si>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</si>
  <si>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</si>
  <si>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</si>
  <si>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</si>
  <si>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</si>
  <si>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</si>
  <si>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</si>
  <si>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</si>
  <si>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</si>
  <si>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</si>
  <si>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</si>
  <si>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</si>
  <si>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</si>
  <si>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</si>
  <si>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</si>
  <si>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</si>
  <si>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</si>
  <si>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</si>
  <si>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</si>
  <si>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</si>
  <si>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</si>
  <si>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</si>
  <si>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</si>
  <si>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</si>
  <si>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</si>
  <si>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</si>
  <si>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</si>
  <si>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</si>
  <si>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</si>
  <si>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</si>
  <si>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</si>
  <si>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</si>
  <si>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</si>
  <si>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</si>
  <si>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</si>
  <si>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</si>
  <si>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</si>
  <si>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</si>
  <si>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</si>
  <si>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</si>
  <si>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</si>
  <si>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</si>
  <si>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</si>
  <si>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</si>
  <si>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</si>
  <si>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</si>
  <si>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</si>
  <si>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</si>
  <si>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</si>
  <si>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</si>
  <si>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</si>
  <si>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</si>
  <si>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</si>
  <si>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</si>
  <si>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</si>
  <si>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</si>
  <si>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</si>
  <si>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</si>
  <si>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</si>
  <si>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</si>
  <si>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</si>
  <si>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</si>
  <si>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</si>
  <si>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</si>
  <si>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</si>
  <si>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</si>
  <si>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</si>
  <si>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</si>
  <si>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</si>
  <si>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</si>
  <si>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</si>
  <si>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</si>
  <si>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</si>
  <si>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</si>
  <si>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</si>
  <si>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</si>
  <si>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</si>
  <si>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</si>
  <si>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</si>
  <si>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</si>
  <si>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</si>
  <si>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</si>
  <si>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</si>
  <si>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</si>
  <si>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</si>
  <si>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</si>
  <si>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</si>
  <si>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</si>
  <si>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</si>
  <si>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</si>
  <si>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</si>
  <si>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</si>
  <si>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</si>
  <si>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</si>
  <si>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</si>
  <si>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</si>
  <si>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</si>
  <si>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</si>
  <si>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</si>
  <si>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</si>
  <si>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</si>
  <si>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</si>
  <si>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</si>
  <si>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</si>
  <si>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</si>
  <si>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</si>
  <si>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</si>
  <si>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</si>
  <si>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</si>
  <si>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</si>
  <si>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</si>
  <si>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</si>
  <si>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</si>
  <si>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</si>
  <si>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</si>
  <si>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</si>
  <si>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</si>
  <si>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</si>
  <si>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</si>
  <si>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</si>
  <si>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</si>
  <si>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</si>
  <si>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</si>
  <si>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</si>
  <si>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</si>
  <si>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</si>
  <si>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</si>
  <si>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</si>
  <si>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</si>
  <si>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</si>
  <si>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</si>
  <si>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</si>
  <si>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</si>
  <si>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</si>
  <si>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</si>
  <si>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</si>
  <si>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</si>
  <si>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</si>
  <si>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</si>
  <si>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</si>
  <si>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</si>
  <si>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</si>
  <si>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</si>
  <si>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</si>
  <si>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</si>
  <si>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</si>
  <si>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</si>
  <si>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</si>
  <si>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</si>
  <si>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</si>
  <si>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</si>
  <si>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</si>
  <si>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</si>
  <si>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</si>
  <si>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</si>
  <si>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</si>
  <si>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</si>
  <si>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</si>
  <si>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</si>
  <si>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</si>
  <si>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</si>
  <si>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</si>
  <si>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</si>
  <si>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</si>
  <si>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</si>
  <si>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</si>
  <si>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</si>
  <si>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</si>
  <si>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</si>
  <si>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</si>
  <si>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</si>
  <si>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</si>
  <si>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</si>
  <si>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</si>
  <si>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</si>
  <si>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</si>
  <si>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</si>
  <si>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</si>
  <si>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</si>
  <si>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</si>
  <si>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</si>
  <si>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</si>
  <si>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</si>
  <si>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</si>
  <si>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</si>
  <si>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</si>
  <si>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</si>
  <si>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</si>
  <si>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</si>
  <si>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</si>
  <si>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</si>
  <si>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</si>
  <si>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</si>
  <si>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</si>
  <si>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</si>
  <si>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</si>
  <si>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</si>
  <si>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</si>
  <si>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</si>
  <si>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</si>
  <si>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</si>
  <si>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</si>
  <si>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</si>
  <si>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</si>
  <si>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</si>
  <si>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</si>
  <si>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</si>
  <si>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</si>
  <si>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</si>
  <si>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</si>
  <si>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</si>
  <si>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</si>
  <si>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</si>
  <si>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</si>
  <si>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</si>
  <si>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</si>
  <si>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</si>
  <si>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</si>
  <si>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</si>
  <si>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</si>
  <si>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</si>
  <si>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</si>
  <si>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</si>
  <si>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</si>
  <si>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</si>
  <si>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</si>
  <si>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</si>
  <si>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</si>
  <si>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</si>
  <si>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</si>
  <si>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</si>
  <si>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</si>
  <si>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</si>
  <si>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</si>
  <si>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</si>
  <si>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</si>
  <si>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</si>
  <si>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</si>
  <si>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</si>
  <si>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</si>
  <si>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</si>
  <si>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</si>
  <si>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</si>
  <si>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</si>
  <si>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</si>
  <si>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</si>
  <si>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</si>
  <si>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</si>
  <si>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</si>
  <si>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</si>
  <si>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</si>
  <si>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</si>
  <si>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</si>
  <si>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</si>
  <si>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</si>
  <si>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</si>
  <si>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</si>
  <si>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</si>
  <si>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</si>
  <si>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</si>
  <si>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</si>
  <si>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</si>
  <si>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</si>
  <si>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</si>
  <si>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</si>
  <si>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</si>
  <si>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</si>
  <si>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</si>
  <si>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</si>
  <si>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</si>
  <si>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</si>
  <si>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</si>
  <si>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</si>
  <si>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</si>
  <si>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</si>
  <si>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</si>
  <si>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</si>
  <si>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</si>
  <si>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</si>
  <si>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</si>
  <si>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</si>
  <si>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</si>
  <si>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</si>
  <si>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</si>
  <si>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</si>
  <si>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</si>
  <si>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</si>
  <si>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</si>
  <si>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</si>
  <si>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</si>
  <si>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</si>
  <si>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</si>
  <si>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</si>
  <si>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</si>
  <si>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</si>
  <si>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</si>
  <si>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</si>
  <si>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</si>
  <si>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</si>
  <si>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</si>
  <si>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</si>
  <si>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</si>
  <si>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</si>
  <si>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</si>
  <si>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</si>
  <si>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</si>
  <si>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</si>
  <si>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</si>
  <si>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</si>
  <si>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</si>
  <si>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</si>
  <si>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</si>
  <si>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</si>
  <si>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</si>
  <si>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</si>
  <si>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</si>
  <si>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</si>
  <si>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</si>
  <si>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</si>
  <si>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</si>
  <si>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</si>
  <si>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</si>
  <si>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</si>
  <si>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</si>
  <si>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</si>
  <si>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</si>
  <si>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</si>
  <si>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</si>
  <si>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</si>
  <si>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</si>
  <si>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</si>
  <si>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</si>
  <si>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</si>
  <si>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</si>
  <si>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</si>
  <si>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</si>
  <si>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</si>
  <si>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</si>
  <si>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</si>
  <si>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</si>
  <si>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</si>
  <si>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</si>
  <si>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</si>
  <si>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</si>
  <si>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</si>
  <si>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</si>
  <si>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</si>
  <si>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</si>
  <si>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</si>
  <si>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</si>
  <si>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</si>
  <si>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</si>
  <si>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</si>
  <si>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</si>
  <si>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</si>
  <si>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</si>
  <si>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</si>
  <si>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</si>
  <si>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</si>
  <si>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</si>
  <si>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</si>
  <si>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</si>
  <si>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</si>
  <si>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</si>
  <si>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</si>
  <si>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</si>
  <si>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</si>
  <si>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</si>
  <si>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</si>
  <si>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</si>
  <si>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</si>
  <si>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</si>
  <si>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</si>
  <si>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</si>
  <si>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</si>
  <si>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</si>
  <si>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</si>
  <si>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</si>
  <si>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</si>
  <si>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</si>
  <si>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</si>
  <si>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</si>
  <si>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</si>
  <si>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</si>
  <si>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</si>
  <si>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</si>
  <si>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</si>
  <si>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</si>
  <si>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</si>
  <si>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</si>
  <si>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</si>
  <si>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</si>
  <si>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</si>
  <si>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</si>
  <si>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</si>
  <si>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</si>
  <si>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</si>
  <si>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</si>
  <si>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</si>
  <si>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</si>
  <si>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</si>
  <si>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</si>
  <si>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</si>
  <si>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</si>
  <si>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</si>
  <si>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</si>
  <si>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</si>
  <si>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</si>
  <si>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</si>
  <si>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</si>
  <si>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</si>
  <si>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</si>
  <si>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</si>
  <si>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</si>
  <si>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</si>
  <si>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</si>
  <si>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</si>
  <si>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</si>
  <si>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</si>
  <si>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</si>
  <si>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</si>
  <si>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</si>
  <si>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</si>
  <si>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</si>
  <si>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</si>
  <si>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</si>
  <si>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</si>
  <si>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</si>
  <si>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</si>
  <si>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</si>
  <si>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</si>
  <si>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</si>
  <si>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</si>
  <si>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</si>
  <si>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</si>
  <si>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</si>
  <si>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</si>
  <si>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</si>
  <si>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</si>
  <si>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</si>
  <si>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</si>
  <si>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</si>
  <si>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</si>
  <si>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</si>
  <si>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</si>
  <si>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</si>
  <si>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</si>
  <si>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</si>
  <si>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</si>
  <si>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</si>
  <si>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</si>
  <si>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</si>
  <si>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</si>
  <si>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</si>
  <si>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</si>
  <si>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</si>
  <si>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</si>
  <si>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</si>
  <si>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</si>
  <si>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</si>
  <si>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</si>
  <si>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</si>
  <si>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</si>
  <si>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</si>
  <si>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</si>
  <si>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</si>
  <si>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</si>
  <si>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</si>
  <si>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</si>
  <si>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</si>
  <si>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</si>
  <si>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</si>
  <si>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</si>
  <si>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</si>
  <si>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</si>
  <si>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</si>
  <si>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</si>
  <si>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</si>
  <si>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</si>
  <si>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</si>
  <si>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</si>
  <si>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</si>
  <si>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</si>
  <si>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</si>
  <si>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</si>
  <si>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</si>
  <si>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</si>
  <si>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</si>
  <si>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</si>
  <si>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</si>
  <si>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</si>
  <si>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</si>
  <si>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</si>
  <si>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</si>
  <si>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</si>
  <si>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</si>
  <si>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</si>
  <si>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</si>
  <si>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</si>
  <si>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</si>
  <si>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</si>
  <si>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</si>
  <si>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</si>
  <si>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</si>
  <si>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</si>
  <si>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</si>
  <si>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</si>
  <si>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</si>
  <si>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</si>
  <si>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</si>
  <si>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</si>
  <si>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</si>
  <si>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</si>
  <si>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</si>
  <si>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</si>
  <si>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</si>
  <si>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</si>
  <si>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</si>
  <si>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</si>
  <si>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</si>
  <si>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</si>
  <si>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</si>
  <si>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</si>
  <si>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</si>
  <si>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</si>
  <si>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</si>
  <si>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</si>
  <si>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</si>
  <si>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</si>
  <si>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</si>
  <si>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</si>
  <si>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</si>
  <si>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</si>
  <si>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</si>
  <si>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</si>
  <si>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</si>
  <si>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</si>
  <si>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</si>
  <si>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</si>
  <si>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</si>
  <si>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</si>
  <si>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</si>
  <si>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</si>
  <si>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</si>
  <si>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</si>
  <si>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</si>
  <si>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</si>
  <si>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</si>
  <si>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</si>
  <si>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</si>
  <si>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</si>
  <si>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</si>
  <si>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</si>
  <si>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</si>
  <si>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</si>
  <si>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</si>
  <si>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</si>
  <si>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</si>
  <si>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</si>
  <si>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</si>
  <si>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</si>
  <si>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</si>
  <si>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</si>
  <si>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</si>
  <si>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</si>
  <si>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</si>
  <si>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</si>
  <si>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</si>
  <si>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</si>
  <si>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</si>
  <si>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</si>
  <si>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</si>
  <si>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</si>
  <si>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</si>
  <si>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</si>
  <si>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</si>
  <si>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</si>
  <si>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</si>
  <si>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</si>
  <si>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</si>
  <si>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</si>
  <si>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</si>
  <si>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</si>
  <si>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</si>
  <si>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</si>
  <si>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</si>
  <si>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</si>
  <si>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</si>
  <si>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</si>
  <si>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</si>
  <si>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</si>
  <si>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</si>
  <si>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</si>
  <si>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</si>
  <si>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</si>
  <si>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</si>
  <si>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</si>
  <si>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</si>
  <si>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</si>
  <si>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</si>
  <si>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</si>
  <si>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</si>
  <si>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</si>
  <si>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</si>
  <si>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</si>
  <si>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</si>
  <si>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</si>
  <si>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</si>
  <si>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</si>
  <si>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</si>
  <si>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</si>
  <si>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</si>
  <si>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</si>
  <si>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</si>
  <si>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</si>
  <si>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</si>
  <si>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</si>
  <si>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</si>
  <si>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</si>
  <si>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</si>
  <si>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</si>
  <si>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</si>
  <si>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</si>
  <si>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</si>
  <si>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</si>
  <si>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</si>
  <si>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</si>
  <si>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</si>
  <si>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</si>
  <si>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</si>
  <si>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</si>
  <si>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</si>
  <si>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</si>
  <si>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</si>
  <si>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</si>
  <si>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</si>
  <si>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</si>
  <si>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</si>
  <si>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</si>
  <si>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</si>
  <si>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</si>
  <si>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</si>
  <si>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</si>
  <si>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</si>
  <si>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</si>
  <si>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</si>
  <si>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</si>
  <si>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</si>
  <si>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</si>
  <si>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</si>
  <si>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</si>
  <si>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</si>
  <si>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</si>
  <si>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</si>
  <si>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</si>
  <si>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</si>
  <si>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</si>
  <si>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</si>
  <si>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</si>
  <si>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</si>
  <si>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</si>
  <si>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</si>
  <si>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</si>
  <si>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</si>
  <si>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</si>
  <si>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</si>
  <si>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</si>
  <si>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</si>
  <si>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</si>
  <si>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</si>
  <si>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</si>
  <si>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</si>
  <si>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</si>
  <si>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</si>
  <si>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</si>
  <si>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</si>
  <si>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</si>
  <si>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</si>
  <si>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</si>
  <si>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</si>
  <si>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</si>
  <si>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</si>
  <si>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</si>
  <si>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</si>
  <si>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</si>
  <si>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</si>
  <si>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</si>
  <si>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</si>
  <si>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</si>
  <si>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</si>
  <si>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</si>
  <si>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</si>
  <si>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</si>
  <si>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</si>
  <si>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</si>
  <si>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</si>
  <si>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</si>
  <si>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</si>
  <si>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</si>
  <si>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</si>
  <si>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</si>
  <si>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</si>
  <si>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</si>
  <si>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</si>
  <si>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</si>
  <si>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</si>
  <si>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</si>
  <si>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</si>
  <si>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</si>
  <si>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</si>
  <si>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</si>
  <si>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</si>
  <si>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</si>
  <si>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</si>
  <si>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</si>
  <si>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</si>
  <si>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</si>
  <si>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</si>
  <si>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</si>
  <si>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</si>
  <si>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</si>
  <si>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</si>
  <si>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</si>
  <si>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</si>
  <si>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</si>
  <si>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</si>
  <si>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</si>
  <si>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</si>
  <si>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</si>
  <si>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</si>
  <si>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</si>
  <si>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</si>
  <si>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</si>
  <si>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</si>
  <si>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</si>
  <si>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</si>
  <si>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</si>
  <si>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</si>
  <si>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</si>
  <si>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</si>
  <si>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</si>
  <si>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</si>
  <si>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</si>
  <si>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</si>
  <si>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</si>
  <si>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</si>
  <si>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</si>
  <si>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</si>
  <si>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</si>
  <si>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</si>
  <si>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</si>
  <si>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</si>
  <si>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</si>
  <si>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</si>
  <si>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</si>
  <si>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</si>
  <si>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</si>
  <si>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</si>
  <si>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</si>
  <si>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</si>
  <si>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</si>
  <si>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</si>
  <si>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</si>
  <si>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</si>
  <si>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</si>
  <si>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</si>
  <si>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</si>
  <si>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</si>
  <si>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</si>
  <si>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</si>
  <si>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</si>
  <si>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</si>
  <si>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</si>
  <si>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</si>
  <si>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</si>
  <si>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</si>
  <si>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</si>
  <si>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</si>
  <si>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</si>
  <si>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</si>
  <si>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</si>
  <si>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</si>
  <si>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</si>
  <si>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</si>
  <si>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</si>
  <si>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</si>
  <si>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</si>
  <si>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</si>
  <si>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</si>
  <si>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</si>
  <si>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</si>
  <si>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</si>
  <si>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</si>
  <si>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</si>
  <si>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</si>
  <si>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</si>
  <si>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</si>
  <si>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</si>
  <si>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</si>
  <si>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</si>
  <si>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</si>
  <si>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</si>
  <si>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</si>
  <si>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</si>
  <si>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</si>
  <si>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</si>
  <si>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</si>
  <si>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</si>
  <si>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</si>
  <si>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</si>
  <si>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</si>
  <si>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</si>
  <si>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</si>
  <si>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</si>
  <si>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</si>
  <si>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</si>
  <si>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</si>
  <si>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</si>
  <si>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</si>
  <si>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</si>
  <si>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</si>
  <si>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</si>
  <si>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</si>
  <si>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</si>
  <si>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</si>
  <si>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</si>
  <si>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</si>
  <si>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</si>
  <si>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</si>
  <si>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</si>
  <si>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</si>
  <si>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</si>
  <si>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</si>
  <si>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</si>
  <si>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</si>
  <si>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</si>
  <si>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</si>
  <si>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</si>
  <si>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</si>
  <si>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</si>
  <si>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</si>
  <si>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</si>
  <si>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</si>
  <si>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</si>
  <si>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</si>
  <si>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</si>
  <si>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</si>
  <si>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</si>
  <si>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</si>
  <si>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</si>
  <si>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</si>
  <si>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</si>
  <si>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</si>
  <si>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</si>
  <si>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</si>
  <si>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</si>
  <si>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</si>
  <si>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</si>
  <si>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</si>
  <si>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</si>
  <si>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</si>
  <si>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</si>
  <si>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</si>
  <si>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</si>
  <si>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</si>
  <si>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</si>
  <si>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</si>
  <si>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</si>
  <si>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</si>
  <si>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</si>
  <si>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</si>
  <si>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</si>
  <si>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</si>
  <si>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</si>
  <si>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</si>
  <si>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</si>
  <si>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</si>
  <si>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</si>
  <si>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</si>
  <si>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</si>
  <si>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</si>
  <si>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</si>
  <si>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</si>
  <si>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</si>
  <si>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</si>
  <si>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</si>
  <si>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</si>
  <si>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</si>
  <si>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</si>
  <si>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</si>
  <si>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</si>
  <si>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</si>
  <si>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</si>
  <si>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</si>
  <si>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</si>
  <si>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</si>
  <si>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</si>
  <si>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</si>
  <si>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</si>
  <si>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</si>
  <si>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</si>
  <si>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</si>
  <si>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</si>
  <si>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</si>
  <si>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</si>
  <si>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</si>
  <si>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</si>
  <si>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</si>
  <si>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</si>
  <si>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</si>
  <si>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</si>
  <si>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</si>
  <si>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</si>
  <si>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</si>
  <si>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</si>
  <si>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</si>
  <si>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</si>
  <si>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</si>
  <si>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</si>
  <si>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</si>
  <si>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</si>
  <si>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</si>
  <si>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</si>
  <si>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</si>
  <si>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</si>
  <si>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</si>
  <si>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</si>
  <si>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</si>
  <si>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</si>
  <si>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</si>
  <si>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</si>
  <si>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</si>
  <si>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</si>
  <si>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</si>
  <si>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</si>
  <si>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</si>
  <si>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</si>
  <si>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</si>
  <si>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</si>
  <si>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</si>
  <si>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</si>
  <si>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</si>
  <si>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</si>
  <si>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</si>
  <si>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</si>
  <si>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</si>
  <si>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</si>
  <si>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</si>
  <si>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</si>
  <si>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</si>
  <si>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</si>
  <si>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</si>
  <si>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</si>
  <si>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</si>
  <si>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</si>
  <si>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</si>
  <si>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</si>
  <si>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</si>
  <si>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</si>
  <si>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</si>
  <si>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</si>
  <si>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</si>
  <si>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</si>
  <si>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</si>
  <si>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</si>
  <si>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</si>
  <si>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</si>
  <si>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</si>
  <si>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</si>
  <si>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</si>
  <si>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</si>
  <si>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</si>
  <si>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</si>
  <si>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</si>
  <si>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</si>
  <si>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</si>
  <si>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</si>
  <si>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</si>
  <si>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</si>
  <si>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</si>
  <si>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</si>
  <si>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</si>
  <si>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</si>
  <si>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</si>
  <si>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</si>
  <si>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</si>
  <si>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</si>
  <si>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</si>
  <si>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</si>
  <si>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</si>
  <si>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</si>
  <si>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</si>
  <si>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</si>
  <si>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</si>
  <si>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</si>
  <si>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</si>
  <si>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</si>
  <si>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</si>
  <si>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</si>
  <si>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</si>
  <si>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</si>
  <si>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</si>
  <si>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</si>
  <si>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</si>
  <si>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</si>
  <si>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</si>
  <si>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</si>
  <si>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</si>
  <si>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</si>
  <si>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</si>
  <si>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</si>
  <si>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</si>
  <si>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</si>
  <si>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</si>
  <si>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</si>
  <si>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</si>
  <si>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</si>
  <si>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</si>
  <si>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</si>
  <si>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</si>
  <si>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</si>
  <si>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</si>
  <si>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</si>
  <si>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</si>
  <si>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</si>
  <si>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</si>
  <si>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</si>
  <si>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</si>
  <si>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</si>
  <si>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</si>
  <si>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</si>
  <si>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</si>
  <si>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</si>
  <si>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</si>
  <si>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</si>
  <si>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</si>
  <si>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</si>
  <si>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</si>
  <si>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</si>
  <si>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</si>
  <si>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</si>
  <si>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</si>
  <si>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</si>
  <si>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</si>
  <si>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</si>
  <si>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</si>
  <si>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</si>
  <si>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</si>
  <si>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</si>
  <si>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</si>
  <si>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</si>
  <si>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</si>
  <si>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</si>
  <si>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</si>
  <si>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</si>
  <si>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</si>
  <si>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</si>
  <si>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</si>
  <si>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</si>
  <si>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</si>
  <si>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</si>
  <si>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</si>
  <si>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</si>
  <si>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</si>
  <si>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</si>
  <si>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</si>
  <si>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</si>
  <si>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</si>
  <si>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</si>
  <si>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</si>
  <si>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</si>
  <si>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</si>
  <si>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</si>
  <si>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</si>
  <si>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</si>
  <si>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</si>
  <si>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</si>
  <si>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</si>
  <si>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</si>
  <si>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</si>
  <si>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</si>
  <si>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</si>
  <si>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</si>
  <si>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</si>
  <si>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</si>
  <si>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</si>
  <si>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</si>
  <si>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</si>
  <si>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</si>
  <si>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</si>
  <si>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</si>
  <si>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</si>
  <si>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</si>
  <si>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</si>
  <si>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</si>
  <si>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</si>
  <si>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</si>
  <si>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</si>
  <si>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</si>
  <si>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</si>
  <si>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</si>
  <si>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</si>
  <si>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</si>
  <si>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</si>
  <si>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</si>
  <si>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</si>
  <si>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</si>
  <si>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</si>
  <si>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</si>
  <si>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</si>
  <si>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</si>
  <si>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</si>
  <si>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</si>
  <si>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</si>
  <si>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</si>
  <si>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</si>
  <si>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</si>
  <si>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</si>
  <si>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</si>
  <si>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</si>
  <si>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</si>
  <si>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</si>
  <si>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</si>
  <si>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</si>
  <si>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</si>
  <si>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</si>
  <si>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</si>
  <si>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</si>
  <si>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</si>
  <si>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</si>
  <si>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</si>
  <si>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</si>
  <si>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</si>
  <si>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</si>
  <si>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</si>
  <si>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</si>
  <si>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</si>
  <si>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</si>
  <si>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</si>
  <si>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</si>
  <si>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</si>
  <si>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</si>
  <si>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</si>
  <si>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</si>
  <si>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</si>
  <si>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</si>
  <si>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</si>
  <si>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</si>
  <si>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</si>
  <si>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</si>
  <si>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</si>
  <si>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</si>
  <si>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</si>
  <si>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</si>
  <si>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</si>
  <si>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</si>
  <si>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</si>
  <si>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</si>
  <si>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</si>
  <si>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</si>
  <si>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</si>
  <si>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</si>
  <si>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</si>
  <si>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</si>
  <si>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</si>
  <si>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</si>
  <si>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</si>
  <si>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</si>
  <si>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</si>
  <si>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</si>
  <si>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</si>
  <si>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</si>
  <si>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</si>
  <si>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</si>
  <si>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</si>
  <si>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</si>
  <si>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</si>
  <si>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</si>
  <si>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</si>
  <si>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</si>
  <si>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</si>
  <si>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</si>
  <si>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</si>
  <si>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</si>
  <si>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</si>
  <si>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</si>
  <si>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</si>
  <si>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</si>
  <si>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</si>
  <si>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</si>
  <si>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</si>
  <si>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</si>
  <si>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</si>
  <si>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</si>
  <si>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</si>
  <si>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</si>
  <si>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</si>
  <si>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</si>
  <si>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</si>
  <si>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</si>
  <si>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</si>
  <si>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</si>
  <si>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</si>
  <si>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</si>
  <si>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</si>
  <si>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</si>
  <si>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</si>
  <si>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</si>
  <si>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</si>
  <si>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</si>
  <si>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</si>
  <si>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</si>
  <si>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</si>
  <si>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</si>
  <si>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</si>
  <si>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</si>
  <si>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</si>
  <si>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</si>
  <si>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</si>
  <si>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</si>
  <si>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</si>
  <si>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</si>
  <si>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</si>
  <si>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</si>
  <si>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</si>
  <si>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</si>
  <si>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</si>
  <si>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</si>
  <si>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</si>
  <si>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</si>
  <si>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</si>
  <si>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</si>
  <si>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</si>
  <si>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</si>
  <si>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</si>
  <si>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</si>
  <si>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</si>
  <si>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</si>
  <si>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</si>
  <si>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</si>
  <si>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</si>
  <si>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</si>
  <si>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</si>
  <si>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</si>
  <si>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</si>
  <si>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</si>
  <si>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</si>
  <si>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</si>
  <si>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</si>
  <si>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</si>
  <si>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</si>
  <si>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</si>
  <si>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</si>
  <si>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</si>
  <si>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</si>
  <si>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</si>
  <si>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</si>
  <si>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</si>
  <si>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</si>
  <si>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</si>
  <si>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</si>
  <si>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</si>
  <si>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</si>
  <si>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</si>
  <si>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</si>
  <si>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</si>
  <si>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</si>
  <si>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</si>
  <si>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</si>
  <si>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</si>
  <si>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</si>
  <si>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</si>
  <si>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</si>
  <si>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</si>
  <si>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</si>
  <si>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</si>
  <si>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</si>
  <si>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</si>
  <si>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</si>
  <si>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</si>
  <si>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</si>
  <si>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</si>
  <si>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</si>
  <si>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</si>
  <si>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</si>
  <si>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</si>
  <si>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</si>
  <si>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</si>
  <si>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</si>
  <si>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</si>
  <si>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</si>
  <si>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</si>
  <si>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</si>
  <si>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</si>
  <si>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</si>
  <si>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</si>
  <si>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</si>
  <si>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</si>
  <si>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</si>
  <si>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</si>
  <si>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</si>
  <si>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</si>
  <si>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</si>
  <si>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</si>
  <si>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</si>
  <si>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</si>
  <si>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</si>
  <si>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</si>
  <si>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</si>
  <si>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</si>
  <si>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</si>
  <si>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</si>
  <si>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</si>
  <si>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</si>
  <si>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</si>
  <si>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</si>
  <si>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</si>
  <si>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</si>
  <si>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</si>
  <si>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</si>
  <si>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</si>
  <si>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</si>
  <si>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</si>
  <si>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</si>
  <si>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</si>
  <si>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</si>
  <si>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</si>
  <si>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</si>
  <si>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</si>
  <si>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</si>
  <si>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</si>
  <si>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</si>
  <si>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</si>
  <si>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</si>
  <si>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</si>
  <si>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</si>
  <si>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</si>
  <si>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</si>
  <si>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</si>
  <si>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</si>
  <si>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</si>
  <si>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</si>
  <si>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</si>
  <si>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</si>
  <si>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</si>
  <si>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</si>
  <si>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</si>
  <si>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</si>
  <si>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</si>
  <si>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</si>
  <si>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</si>
  <si>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</si>
  <si>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</si>
  <si>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</si>
  <si>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</si>
  <si>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</si>
  <si>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</si>
  <si>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</si>
  <si>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</si>
  <si>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</si>
  <si>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</si>
  <si>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</si>
  <si>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</si>
  <si>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</si>
  <si>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</si>
  <si>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</si>
  <si>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</si>
  <si>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</si>
  <si>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</si>
  <si>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</si>
  <si>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</si>
  <si>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</si>
  <si>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</si>
  <si>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</si>
  <si>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</si>
  <si>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</si>
  <si>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</si>
  <si>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</si>
  <si>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</si>
  <si>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</si>
  <si>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</si>
  <si>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</si>
  <si>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</si>
  <si>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</si>
  <si>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</si>
  <si>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</si>
  <si>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</si>
  <si>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</si>
  <si>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</si>
  <si>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</si>
  <si>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</si>
  <si>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</si>
  <si>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</si>
  <si>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</si>
  <si>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</si>
  <si>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</si>
  <si>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</si>
  <si>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</si>
  <si>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</si>
  <si>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</si>
  <si>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</si>
  <si>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</si>
  <si>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</si>
  <si>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</si>
  <si>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</si>
  <si>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</si>
  <si>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</si>
  <si>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</si>
  <si>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</si>
  <si>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</si>
  <si>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</si>
  <si>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</si>
  <si>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</si>
  <si>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</si>
  <si>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</si>
  <si>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</si>
  <si>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</si>
  <si>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</si>
  <si>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</si>
  <si>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</si>
  <si>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</si>
  <si>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</si>
  <si>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</si>
  <si>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</si>
  <si>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</si>
  <si>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</si>
  <si>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</si>
  <si>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</si>
  <si>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</si>
  <si>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</si>
  <si>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</si>
  <si>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</si>
  <si>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</si>
  <si>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</si>
  <si>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</si>
  <si>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</si>
  <si>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</si>
  <si>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</si>
  <si>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</si>
  <si>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</si>
  <si>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</si>
  <si>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</si>
  <si>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</si>
  <si>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</si>
  <si>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</si>
  <si>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</si>
  <si>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</si>
  <si>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</si>
  <si>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</si>
  <si>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</si>
  <si>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</si>
  <si>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</si>
  <si>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</si>
  <si>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</si>
  <si>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</si>
  <si>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</si>
  <si>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</si>
  <si>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</si>
  <si>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</si>
  <si>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</si>
  <si>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</si>
  <si>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</si>
  <si>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</si>
  <si>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</si>
  <si>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</si>
  <si>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</si>
  <si>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</si>
  <si>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</si>
  <si>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</si>
  <si>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</si>
  <si>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</si>
  <si>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</si>
  <si>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</si>
  <si>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</si>
  <si>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</si>
  <si>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</si>
  <si>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</si>
  <si>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</si>
  <si>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</si>
  <si>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</si>
  <si>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</si>
  <si>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</si>
  <si>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</si>
  <si>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</si>
  <si>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</si>
  <si>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</si>
  <si>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</si>
  <si>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</si>
  <si>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</si>
  <si>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</si>
  <si>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</si>
  <si>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</si>
  <si>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</si>
  <si>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</si>
  <si>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</si>
  <si>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</si>
  <si>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</si>
  <si>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</si>
  <si>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</si>
  <si>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</si>
  <si>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</si>
  <si>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</si>
  <si>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</si>
  <si>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</si>
  <si>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</si>
  <si>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</si>
  <si>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</si>
  <si>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</si>
  <si>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</si>
  <si>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</si>
  <si>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</si>
  <si>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</si>
  <si>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</si>
  <si>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</si>
  <si>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</si>
  <si>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</si>
  <si>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</si>
  <si>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</si>
  <si>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</si>
  <si>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</si>
  <si>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</si>
  <si>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</si>
  <si>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</si>
  <si>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</si>
  <si>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</si>
  <si>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</si>
  <si>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</si>
  <si>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</si>
  <si>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</si>
  <si>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</si>
  <si>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</si>
  <si>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</si>
  <si>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</si>
  <si>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</si>
  <si>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</si>
  <si>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</si>
  <si>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</si>
  <si>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</si>
  <si>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</si>
  <si>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</si>
  <si>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</si>
  <si>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</si>
  <si>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</si>
  <si>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</si>
  <si>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</si>
  <si>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</si>
  <si>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</si>
  <si>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</si>
  <si>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</si>
  <si>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</si>
  <si>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</si>
  <si>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</si>
  <si>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</si>
  <si>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</si>
  <si>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</si>
  <si>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</si>
  <si>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</si>
  <si>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</si>
  <si>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</si>
  <si>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</si>
  <si>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</si>
  <si>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</si>
  <si>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</si>
  <si>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</si>
  <si>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</si>
  <si>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</si>
  <si>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</si>
  <si>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</si>
  <si>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</si>
  <si>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</si>
  <si>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</si>
  <si>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</si>
  <si>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</si>
  <si>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</si>
  <si>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</si>
  <si>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</si>
  <si>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</si>
  <si>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</si>
  <si>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</si>
  <si>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</si>
  <si>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</si>
  <si>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</si>
  <si>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</si>
  <si>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</si>
  <si>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</si>
  <si>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</si>
  <si>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</si>
  <si>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</si>
  <si>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</si>
  <si>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</si>
  <si>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</si>
  <si>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</si>
  <si>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</si>
  <si>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</si>
  <si>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</si>
  <si>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</si>
  <si>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</si>
  <si>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</si>
  <si>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</si>
  <si>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</si>
  <si>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</si>
  <si>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</si>
  <si>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</si>
  <si>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</si>
  <si>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</si>
  <si>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</si>
  <si>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</si>
  <si>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</si>
  <si>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</si>
  <si>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</si>
  <si>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</si>
  <si>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</si>
  <si>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</si>
  <si>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</si>
  <si>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</si>
  <si>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</si>
  <si>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</si>
  <si>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</si>
  <si>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</si>
  <si>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</si>
  <si>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</si>
  <si>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</si>
  <si>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</si>
  <si>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</si>
  <si>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</si>
  <si>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</si>
  <si>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</si>
  <si>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</si>
  <si>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</si>
  <si>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</si>
  <si>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</si>
  <si>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</si>
  <si>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</si>
  <si>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</si>
  <si>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</si>
  <si>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</si>
  <si>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</si>
  <si>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</si>
  <si>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</si>
  <si>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</si>
  <si>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</si>
  <si>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</si>
  <si>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</si>
  <si>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</si>
  <si>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</si>
  <si>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</si>
  <si>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</si>
  <si>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</si>
  <si>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</si>
  <si>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</si>
  <si>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</si>
  <si>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</si>
  <si>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</si>
  <si>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</si>
  <si>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</si>
  <si>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</si>
  <si>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</si>
  <si>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</si>
  <si>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</si>
  <si>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</si>
  <si>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</si>
  <si>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</si>
  <si>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</si>
  <si>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</si>
  <si>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</si>
  <si>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</si>
  <si>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</si>
  <si>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</si>
  <si>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</si>
  <si>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</si>
  <si>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</si>
  <si>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</si>
  <si>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</si>
  <si>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</si>
  <si>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</si>
  <si>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</si>
  <si>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</si>
  <si>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</si>
  <si>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</si>
  <si>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</si>
  <si>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</si>
  <si>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</si>
  <si>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</si>
  <si>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</si>
  <si>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</si>
  <si>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</si>
  <si>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</si>
  <si>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</si>
  <si>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</si>
  <si>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</si>
  <si>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</si>
  <si>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</si>
  <si>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</si>
  <si>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</si>
  <si>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</si>
  <si>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</si>
  <si>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</si>
  <si>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</si>
  <si>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</si>
  <si>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</si>
  <si>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</si>
  <si>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</si>
  <si>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</si>
  <si>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</si>
  <si>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</si>
  <si>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</si>
  <si>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</si>
  <si>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</si>
  <si>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</si>
  <si>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</si>
  <si>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</si>
  <si>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</si>
  <si>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</si>
  <si>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</si>
  <si>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</si>
  <si>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</si>
  <si>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</si>
  <si>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</si>
  <si>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</si>
  <si>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</si>
  <si>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</si>
  <si>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</si>
  <si>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</si>
  <si>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</si>
  <si>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</si>
  <si>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</si>
  <si>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</si>
  <si>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</si>
  <si>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</si>
  <si>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</si>
  <si>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</si>
  <si>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</si>
  <si>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</si>
  <si>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</si>
  <si>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</si>
  <si>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</si>
  <si>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</si>
  <si>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</si>
  <si>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</si>
  <si>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</si>
  <si>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</si>
  <si>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</si>
  <si>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</si>
  <si>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</si>
  <si>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</si>
  <si>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</si>
  <si>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</si>
  <si>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</si>
  <si>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</si>
  <si>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</si>
  <si>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</si>
  <si>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</si>
  <si>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</si>
  <si>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</si>
  <si>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</si>
  <si>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</si>
  <si>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</si>
  <si>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</si>
  <si>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</si>
  <si>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</si>
  <si>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</si>
  <si>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</si>
  <si>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</si>
  <si>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</si>
  <si>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</si>
  <si>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</si>
  <si>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</si>
  <si>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</si>
  <si>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</si>
  <si>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</si>
  <si>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</si>
  <si>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</si>
  <si>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</si>
  <si>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</si>
  <si>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</si>
  <si>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</si>
  <si>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</si>
  <si>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</si>
  <si>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</si>
  <si>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</si>
  <si>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</si>
  <si>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</si>
  <si>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</si>
  <si>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</si>
  <si>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</si>
  <si>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</si>
  <si>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</si>
  <si>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</si>
  <si>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</si>
  <si>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</si>
  <si>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</si>
  <si>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</si>
  <si>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</si>
  <si>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</si>
  <si>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</si>
  <si>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</si>
  <si>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</si>
  <si>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</si>
  <si>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</si>
  <si>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</si>
  <si>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</si>
  <si>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</si>
  <si>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</si>
  <si>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</si>
  <si>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</si>
  <si>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</si>
  <si>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</si>
  <si>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</si>
  <si>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</si>
  <si>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</si>
  <si>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</si>
  <si>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</si>
  <si>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</si>
  <si>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</si>
  <si>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</si>
  <si>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</si>
  <si>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</si>
  <si>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</si>
  <si>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</si>
  <si>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</si>
  <si>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</si>
  <si>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</si>
  <si>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</si>
  <si>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</si>
  <si>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</si>
  <si>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</si>
  <si>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</si>
  <si>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</si>
  <si>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</si>
  <si>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</si>
  <si>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</si>
  <si>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</si>
  <si>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</si>
  <si>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</si>
  <si>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</si>
  <si>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</si>
  <si>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</si>
  <si>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</si>
  <si>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</si>
  <si>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</si>
  <si>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</si>
  <si>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</si>
  <si>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</si>
  <si>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</si>
  <si>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</si>
  <si>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</si>
  <si>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</si>
  <si>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</si>
  <si>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</si>
  <si>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</si>
  <si>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</si>
  <si>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</si>
  <si>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</si>
  <si>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</si>
  <si>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</si>
  <si>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</si>
  <si>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</si>
  <si>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</si>
  <si>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</si>
  <si>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</si>
  <si>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</si>
  <si>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</si>
  <si>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</si>
  <si>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</si>
  <si>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</si>
  <si>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</si>
  <si>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</si>
  <si>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</si>
  <si>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</si>
  <si>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</si>
  <si>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</si>
  <si>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</si>
  <si>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</si>
  <si>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</si>
  <si>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</si>
  <si>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</si>
  <si>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</si>
  <si>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</si>
  <si>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</si>
  <si>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</si>
  <si>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</si>
  <si>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</si>
  <si>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</si>
  <si>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</si>
  <si>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</si>
  <si>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</si>
  <si>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</si>
  <si>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</si>
  <si>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</si>
  <si>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</si>
  <si>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</si>
  <si>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</si>
  <si>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</si>
  <si>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</si>
  <si>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</si>
  <si>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</si>
  <si>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</si>
  <si>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</si>
  <si>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</si>
  <si>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</si>
  <si>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</si>
  <si>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</si>
  <si>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</si>
  <si>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</si>
  <si>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</si>
  <si>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</si>
  <si>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</si>
  <si>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</si>
  <si>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</si>
  <si>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</si>
  <si>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</si>
  <si>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</si>
  <si>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</si>
  <si>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</si>
  <si>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</si>
  <si>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</si>
  <si>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</si>
  <si>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</si>
  <si>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</si>
  <si>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</si>
  <si>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</si>
  <si>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</si>
  <si>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</si>
  <si>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</si>
  <si>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</si>
  <si>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</si>
  <si>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</si>
  <si>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</si>
  <si>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</si>
  <si>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</si>
  <si>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</si>
  <si>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</si>
  <si>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</si>
  <si>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</si>
  <si>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</si>
  <si>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</si>
  <si>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</si>
  <si>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</si>
  <si>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</si>
  <si>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</si>
  <si>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</si>
  <si>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</si>
  <si>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</si>
  <si>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</si>
  <si>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</si>
  <si>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</si>
  <si>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</si>
  <si>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</si>
  <si>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</si>
  <si>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</si>
  <si>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</si>
  <si>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</si>
  <si>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</si>
  <si>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</si>
  <si>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</si>
  <si>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</si>
  <si>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</si>
  <si>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</si>
  <si>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</si>
  <si>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</si>
  <si>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</si>
  <si>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</si>
  <si>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</si>
  <si>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</si>
  <si>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</si>
  <si>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</si>
  <si>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</si>
  <si>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</si>
  <si>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</si>
  <si>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</si>
  <si>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</si>
  <si>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</si>
  <si>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</si>
  <si>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</si>
  <si>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</si>
  <si>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</si>
  <si>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</si>
  <si>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</si>
  <si>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</si>
  <si>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</si>
  <si>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</si>
  <si>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</si>
  <si>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</si>
  <si>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</si>
  <si>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</si>
  <si>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</si>
  <si>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</si>
  <si>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</si>
  <si>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</si>
  <si>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</si>
  <si>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</si>
  <si>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</si>
  <si>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</si>
  <si>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</si>
  <si>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</si>
  <si>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</si>
  <si>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</si>
  <si>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</si>
  <si>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</si>
  <si>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</si>
  <si>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</si>
  <si>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</si>
  <si>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</si>
  <si>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</si>
  <si>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</si>
  <si>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</si>
  <si>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</si>
  <si>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</si>
  <si>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</si>
  <si>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</si>
  <si>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</si>
  <si>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</si>
  <si>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</si>
  <si>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</si>
  <si>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</si>
  <si>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</si>
  <si>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</si>
  <si>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</si>
  <si>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</si>
  <si>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</si>
  <si>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</si>
  <si>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</si>
  <si>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</si>
  <si>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</si>
  <si>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</si>
  <si>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</si>
  <si>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</si>
  <si>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</si>
  <si>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</si>
  <si>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</si>
  <si>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</si>
  <si>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</si>
  <si>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</si>
  <si>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</si>
  <si>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</si>
  <si>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</si>
  <si>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</si>
  <si>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</si>
  <si>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</si>
  <si>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</si>
  <si>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</si>
  <si>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</si>
  <si>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</si>
  <si>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</si>
  <si>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</si>
  <si>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</si>
  <si>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</si>
  <si>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</si>
  <si>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</si>
  <si>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</si>
  <si>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</si>
  <si>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</si>
  <si>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</si>
  <si>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</si>
  <si>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</si>
  <si>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</si>
  <si>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</si>
  <si>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</si>
  <si>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</si>
  <si>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</si>
  <si>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</si>
  <si>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</si>
  <si>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</si>
  <si>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</si>
  <si>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</si>
  <si>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</si>
  <si>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</si>
  <si>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</si>
  <si>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</si>
  <si>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</si>
  <si>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</si>
  <si>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</si>
  <si>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</si>
  <si>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</si>
  <si>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</si>
  <si>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</si>
  <si>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</si>
  <si>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</si>
  <si>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</si>
  <si>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</si>
  <si>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</si>
  <si>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</si>
  <si>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</si>
  <si>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</si>
  <si>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</si>
  <si>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</si>
  <si>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</si>
  <si>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</si>
  <si>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</si>
  <si>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</si>
  <si>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</si>
  <si>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</si>
  <si>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</si>
  <si>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</si>
  <si>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</si>
  <si>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</si>
  <si>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</si>
  <si>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</si>
  <si>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</si>
  <si>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</si>
  <si>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</si>
  <si>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</si>
  <si>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</si>
  <si>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</si>
  <si>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</si>
  <si>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</si>
  <si>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</si>
  <si>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</si>
  <si>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</si>
  <si>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</si>
  <si>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</si>
  <si>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</si>
  <si>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</si>
  <si>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</si>
  <si>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</si>
  <si>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</si>
  <si>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</si>
  <si>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</si>
  <si>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</si>
  <si>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</si>
  <si>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</si>
  <si>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</si>
  <si>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</si>
  <si>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</si>
  <si>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</si>
  <si>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</si>
  <si>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</si>
  <si>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</si>
  <si>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</si>
  <si>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</si>
  <si>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</si>
  <si>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</si>
  <si>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</si>
  <si>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</si>
  <si>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</si>
  <si>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</si>
  <si>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</si>
  <si>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</si>
  <si>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</si>
  <si>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</si>
  <si>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</si>
  <si>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</si>
  <si>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</si>
  <si>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</si>
  <si>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</si>
  <si>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</si>
  <si>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</si>
  <si>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</si>
  <si>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</si>
  <si>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</si>
  <si>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</si>
  <si>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</si>
  <si>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</si>
  <si>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</si>
  <si>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</si>
  <si>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</si>
  <si>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</si>
  <si>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</si>
  <si>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</si>
  <si>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</si>
  <si>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</si>
  <si>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</si>
  <si>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</si>
  <si>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</si>
  <si>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</si>
  <si>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</si>
  <si>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</si>
  <si>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</si>
  <si>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</si>
  <si>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</si>
  <si>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</si>
  <si>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</si>
  <si>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</si>
  <si>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</si>
  <si>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</si>
  <si>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</si>
  <si>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</si>
  <si>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</si>
  <si>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</si>
  <si>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</si>
  <si>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</si>
  <si>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</si>
  <si>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</si>
  <si>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</si>
  <si>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</si>
  <si>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</si>
  <si>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</si>
  <si>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</si>
  <si>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</si>
  <si>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</si>
  <si>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</si>
  <si>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</si>
  <si>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</si>
  <si>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</si>
  <si>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</si>
  <si>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</si>
  <si>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</si>
  <si>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</si>
  <si>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</si>
  <si>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</si>
  <si>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</si>
  <si>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</si>
  <si>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</si>
  <si>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</si>
  <si>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</si>
  <si>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</si>
  <si>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</si>
  <si>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</si>
  <si>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</si>
  <si>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</si>
  <si>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</si>
  <si>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</si>
  <si>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</si>
  <si>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</si>
  <si>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</si>
  <si>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</si>
  <si>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</si>
  <si>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</si>
  <si>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</si>
  <si>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</si>
  <si>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</si>
  <si>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</si>
  <si>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</si>
  <si>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</si>
  <si>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</si>
  <si>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</si>
  <si>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</si>
  <si>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</si>
  <si>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</si>
  <si>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</si>
  <si>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</si>
  <si>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</si>
  <si>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</si>
  <si>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</si>
  <si>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</si>
  <si>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</si>
  <si>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</si>
  <si>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</si>
  <si>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</si>
  <si>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</si>
  <si>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</si>
  <si>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</si>
  <si>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</si>
  <si>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</si>
  <si>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</si>
  <si>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</si>
  <si>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</si>
  <si>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</si>
  <si>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</si>
  <si>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</si>
  <si>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</si>
  <si>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</si>
  <si>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</si>
  <si>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</si>
  <si>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</si>
  <si>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</si>
  <si>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</si>
  <si>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</si>
  <si>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</si>
  <si>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</si>
  <si>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</si>
  <si>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</si>
  <si>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</si>
  <si>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</si>
  <si>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</si>
  <si>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</si>
  <si>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</si>
  <si>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</si>
  <si>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</si>
  <si>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</si>
  <si>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</si>
  <si>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</si>
  <si>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</si>
  <si>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</si>
  <si>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</si>
  <si>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</si>
  <si>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</si>
  <si>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</si>
  <si>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</si>
  <si>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</si>
  <si>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</si>
  <si>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</si>
  <si>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</si>
  <si>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</si>
  <si>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</si>
  <si>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</si>
  <si>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</si>
  <si>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</si>
  <si>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</si>
  <si>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</si>
  <si>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</si>
  <si>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</si>
  <si>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</si>
  <si>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</si>
  <si>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</si>
  <si>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</si>
  <si>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</si>
  <si>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</si>
  <si>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</si>
  <si>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</si>
  <si>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</si>
  <si>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</si>
  <si>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</si>
  <si>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</si>
  <si>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</si>
  <si>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</si>
  <si>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</si>
  <si>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</si>
  <si>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</si>
  <si>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</si>
  <si>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</si>
  <si>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</si>
  <si>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</si>
  <si>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</si>
  <si>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</si>
  <si>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</si>
  <si>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</si>
  <si>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</si>
  <si>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</si>
  <si>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</si>
  <si>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</si>
  <si>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</si>
  <si>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</si>
  <si>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</si>
  <si>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</si>
  <si>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</si>
  <si>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</si>
  <si>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</si>
  <si>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</si>
  <si>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</si>
  <si>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</si>
  <si>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</si>
  <si>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</si>
  <si>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</si>
  <si>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</si>
  <si>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</si>
  <si>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</si>
  <si>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</si>
  <si>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</si>
  <si>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</si>
  <si>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</si>
  <si>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</si>
  <si>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</si>
  <si>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</si>
  <si>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</si>
  <si>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</si>
  <si>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</si>
  <si>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</si>
  <si>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</si>
  <si>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</si>
  <si>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</si>
  <si>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</si>
  <si>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</si>
  <si>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</si>
  <si>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</si>
  <si>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</si>
  <si>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</si>
  <si>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</si>
  <si>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</si>
  <si>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</si>
  <si>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</si>
  <si>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</si>
  <si>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</si>
  <si>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</si>
  <si>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</si>
  <si>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</si>
  <si>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</si>
  <si>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</si>
  <si>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</si>
  <si>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</si>
  <si>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</si>
  <si>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</si>
  <si>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</si>
  <si>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</si>
  <si>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</si>
  <si>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</si>
  <si>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</si>
  <si>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</si>
  <si>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</si>
  <si>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</si>
  <si>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</si>
  <si>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</si>
  <si>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</si>
  <si>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</si>
  <si>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</si>
  <si>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</si>
  <si>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</si>
  <si>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</si>
  <si>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</si>
  <si>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</si>
  <si>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</si>
  <si>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</si>
  <si>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</si>
  <si>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</si>
  <si>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</si>
  <si>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</si>
  <si>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</si>
  <si>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</si>
  <si>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</si>
  <si>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</si>
  <si>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</si>
  <si>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</si>
  <si>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</si>
  <si>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</si>
  <si>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</si>
  <si>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</si>
  <si>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</si>
  <si>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</si>
  <si>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</si>
  <si>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</si>
  <si>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</si>
  <si>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</si>
  <si>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</si>
  <si>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</si>
  <si>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</si>
  <si>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</si>
  <si>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</si>
  <si>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</si>
  <si>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</si>
  <si>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</si>
  <si>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</si>
  <si>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</si>
  <si>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</si>
  <si>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</si>
  <si>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</si>
  <si>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</si>
  <si>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</si>
  <si>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</si>
  <si>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</si>
  <si>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</si>
  <si>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</si>
  <si>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</si>
  <si>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</si>
  <si>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</si>
  <si>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</si>
  <si>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</si>
  <si>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</si>
  <si>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</si>
  <si>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</si>
  <si>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</si>
  <si>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</si>
  <si>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</si>
  <si>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</si>
  <si>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</si>
  <si>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</si>
  <si>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</si>
  <si>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</si>
  <si>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</si>
  <si>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</si>
  <si>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</si>
  <si>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</si>
  <si>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</si>
  <si>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</si>
  <si>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</si>
  <si>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</si>
  <si>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</si>
  <si>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</si>
  <si>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</si>
  <si>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</si>
  <si>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</si>
  <si>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</si>
  <si>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</si>
  <si>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</si>
  <si>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</si>
  <si>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</si>
  <si>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</si>
  <si>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</si>
  <si>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</si>
  <si>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</si>
  <si>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</si>
  <si>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</si>
  <si>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</si>
  <si>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</si>
  <si>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</si>
  <si>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</si>
  <si>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</si>
  <si>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</si>
  <si>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</si>
  <si>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</si>
  <si>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</si>
  <si>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</si>
  <si>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</si>
  <si>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</si>
  <si>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</si>
  <si>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</si>
  <si>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</si>
  <si>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</si>
  <si>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</si>
  <si>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</si>
  <si>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</si>
  <si>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</si>
  <si>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</si>
  <si>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</si>
  <si>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</si>
  <si>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</si>
  <si>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</si>
  <si>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</si>
  <si>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</si>
  <si>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</si>
  <si>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</si>
  <si>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</si>
  <si>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</si>
  <si>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</si>
  <si>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</si>
  <si>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</si>
  <si>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</si>
  <si>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</si>
  <si>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</si>
  <si>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</si>
  <si>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</si>
  <si>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</si>
  <si>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</si>
  <si>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</si>
  <si>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</si>
  <si>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</si>
  <si>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</si>
  <si>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</si>
  <si>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</si>
  <si>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</si>
  <si>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</si>
  <si>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</si>
  <si>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</si>
  <si>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</si>
  <si>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</si>
  <si>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</si>
  <si>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</si>
  <si>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</si>
  <si>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</si>
  <si>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</si>
  <si>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</si>
  <si>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</si>
  <si>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</si>
  <si>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</si>
  <si>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</si>
  <si>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</si>
  <si>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</si>
  <si>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</si>
  <si>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</si>
  <si>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</si>
  <si>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</si>
  <si>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</si>
  <si>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</si>
  <si>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</si>
  <si>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</si>
  <si>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</si>
  <si>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</si>
  <si>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</si>
  <si>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</si>
  <si>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</si>
  <si>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</si>
  <si>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</si>
  <si>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</si>
  <si>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</si>
  <si>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</si>
  <si>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</si>
  <si>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</si>
  <si>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</si>
  <si>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</si>
  <si>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</si>
  <si>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</si>
  <si>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</si>
  <si>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</si>
  <si>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</si>
  <si>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</si>
  <si>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</si>
  <si>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</si>
  <si>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</si>
  <si>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</si>
  <si>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</si>
  <si>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</si>
  <si>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</si>
  <si>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</si>
  <si>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</si>
  <si>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</si>
  <si>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</si>
  <si>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</si>
  <si>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</si>
  <si>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</si>
  <si>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</si>
  <si>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</si>
  <si>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</si>
  <si>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</si>
  <si>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</si>
  <si>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</si>
  <si>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</si>
  <si>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</si>
  <si>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</si>
  <si>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</si>
  <si>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</si>
  <si>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</si>
  <si>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</si>
  <si>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</si>
  <si>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</si>
  <si>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</si>
  <si>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</si>
  <si>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</si>
  <si>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</si>
  <si>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</si>
  <si>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</si>
  <si>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</si>
  <si>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</si>
  <si>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</si>
  <si>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</si>
  <si>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</si>
  <si>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</si>
  <si>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</si>
  <si>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</si>
  <si>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</si>
  <si>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</si>
  <si>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</si>
  <si>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</si>
  <si>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</si>
  <si>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</si>
  <si>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</si>
  <si>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</si>
  <si>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</si>
  <si>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</si>
  <si>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</si>
  <si>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</si>
  <si>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</si>
  <si>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</si>
  <si>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</si>
  <si>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</si>
  <si>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</si>
  <si>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</si>
  <si>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</si>
  <si>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</si>
  <si>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</si>
  <si>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</si>
  <si>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</si>
  <si>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</si>
  <si>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</si>
  <si>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</si>
  <si>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</si>
  <si>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</si>
  <si>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</si>
  <si>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</si>
  <si>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</si>
  <si>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</si>
  <si>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</si>
  <si>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</si>
  <si>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</si>
  <si>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</si>
  <si>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</si>
  <si>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</si>
  <si>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</si>
  <si>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</si>
  <si>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</si>
  <si>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</si>
  <si>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</si>
  <si>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</si>
  <si>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</si>
  <si>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</si>
  <si>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</si>
  <si>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</si>
  <si>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</si>
  <si>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</si>
  <si>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</si>
  <si>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</si>
  <si>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</si>
  <si>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</si>
  <si>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</si>
  <si>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</si>
  <si>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</si>
  <si>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</si>
  <si>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</si>
  <si>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</si>
  <si>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</si>
  <si>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</si>
  <si>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</si>
  <si>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</si>
  <si>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</si>
  <si>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</si>
  <si>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</si>
  <si>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</si>
  <si>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</si>
  <si>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</si>
  <si>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</si>
  <si>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</si>
  <si>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</si>
  <si>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</si>
  <si>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</si>
  <si>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</si>
  <si>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</si>
  <si>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</si>
  <si>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</si>
  <si>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</si>
  <si>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</si>
  <si>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</si>
  <si>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</si>
  <si>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</si>
  <si>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</si>
  <si>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</si>
  <si>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</si>
  <si>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</si>
  <si>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</si>
  <si>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</si>
  <si>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</si>
  <si>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</si>
  <si>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</si>
  <si>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</si>
  <si>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</si>
  <si>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</si>
  <si>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</si>
  <si>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</si>
  <si>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</si>
  <si>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</si>
  <si>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</si>
  <si>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</si>
  <si>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</si>
  <si>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</si>
  <si>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</si>
  <si>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</si>
  <si>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</si>
  <si>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</si>
  <si>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</si>
  <si>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</si>
  <si>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</si>
  <si>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</si>
  <si>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</si>
  <si>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</si>
  <si>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</si>
  <si>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</si>
  <si>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</si>
  <si>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</si>
  <si>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</si>
  <si>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</si>
  <si>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</si>
  <si>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</si>
  <si>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</si>
  <si>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</si>
  <si>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</si>
  <si>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</si>
  <si>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</si>
  <si>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</si>
  <si>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</si>
  <si>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</si>
  <si>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</si>
  <si>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</si>
  <si>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</si>
  <si>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</si>
  <si>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</si>
  <si>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</si>
  <si>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</si>
  <si>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</si>
  <si>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</si>
  <si>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</si>
  <si>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</si>
  <si>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</si>
  <si>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</si>
  <si>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</si>
  <si>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</si>
  <si>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</si>
  <si>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</si>
  <si>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</si>
  <si>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</si>
  <si>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</si>
  <si>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</si>
  <si>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</si>
  <si>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</si>
  <si>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</si>
  <si>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</si>
  <si>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</si>
  <si>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</si>
  <si>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</si>
  <si>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</si>
  <si>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</si>
  <si>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</si>
  <si>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</si>
  <si>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</si>
  <si>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</si>
  <si>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</si>
  <si>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</si>
  <si>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</si>
  <si>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</si>
  <si>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</si>
  <si>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</si>
  <si>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</si>
  <si>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</si>
  <si>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</si>
  <si>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</si>
  <si>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</si>
  <si>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</si>
  <si>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</si>
  <si>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</si>
  <si>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</si>
  <si>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</si>
  <si>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</si>
  <si>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</si>
  <si>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</si>
  <si>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</si>
  <si>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</si>
  <si>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</si>
  <si>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</si>
  <si>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</si>
  <si>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</si>
  <si>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</si>
  <si>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</si>
  <si>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</si>
  <si>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</si>
  <si>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</si>
  <si>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</si>
  <si>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</si>
  <si>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</si>
  <si>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</si>
  <si>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</si>
  <si>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</si>
  <si>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</si>
  <si>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</si>
  <si>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</si>
  <si>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</si>
  <si>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</si>
  <si>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</si>
  <si>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</si>
  <si>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</si>
  <si>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</si>
  <si>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</si>
  <si>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</si>
  <si>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</si>
  <si>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</si>
  <si>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</si>
  <si>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</si>
  <si>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</si>
  <si>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</si>
  <si>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</si>
  <si>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</si>
  <si>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</si>
  <si>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</si>
  <si>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</si>
  <si>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</si>
  <si>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</si>
  <si>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</si>
  <si>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</si>
  <si>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</si>
  <si>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</si>
  <si>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</si>
  <si>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</si>
  <si>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</si>
  <si>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</si>
  <si>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</si>
  <si>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</si>
  <si>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</si>
  <si>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</si>
  <si>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</si>
  <si>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</si>
  <si>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</si>
  <si>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</si>
  <si>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</si>
  <si>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</si>
  <si>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</si>
  <si>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</si>
  <si>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</si>
  <si>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</si>
  <si>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</si>
  <si>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</si>
  <si>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</si>
  <si>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</si>
  <si>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</si>
  <si>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</si>
  <si>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</si>
  <si>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</si>
  <si>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</si>
  <si>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</si>
  <si>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</si>
  <si>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</si>
  <si>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</si>
  <si>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</si>
  <si>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</si>
  <si>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</si>
  <si>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</si>
  <si>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</si>
  <si>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</si>
  <si>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</si>
  <si>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</si>
  <si>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</si>
  <si>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</si>
  <si>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</si>
  <si>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</si>
  <si>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</si>
  <si>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</si>
  <si>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</si>
  <si>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</si>
  <si>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</si>
  <si>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</si>
  <si>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</si>
  <si>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</si>
  <si>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</si>
  <si>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</si>
  <si>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</si>
  <si>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</si>
  <si>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</si>
  <si>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</si>
  <si>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</si>
  <si>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</si>
  <si>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</si>
  <si>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</si>
  <si>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</si>
  <si>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</si>
  <si>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</si>
  <si>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</si>
  <si>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</si>
  <si>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</si>
  <si>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</si>
  <si>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</si>
  <si>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</si>
  <si>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</si>
  <si>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</si>
  <si>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</si>
  <si>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</si>
  <si>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</si>
  <si>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</si>
  <si>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</si>
  <si>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</si>
  <si>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</si>
  <si>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</si>
  <si>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</si>
  <si>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</si>
  <si>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</si>
  <si>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</si>
  <si>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</si>
  <si>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</si>
  <si>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</si>
  <si>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</si>
  <si>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</si>
  <si>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</si>
  <si>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</si>
  <si>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</si>
  <si>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</si>
  <si>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</si>
  <si>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</si>
  <si>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</si>
  <si>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</si>
  <si>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</si>
  <si>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</si>
  <si>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</si>
  <si>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</si>
  <si>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</si>
  <si>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</si>
  <si>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</si>
  <si>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</si>
  <si>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</si>
  <si>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</si>
  <si>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</si>
  <si>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</si>
  <si>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</si>
  <si>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</si>
  <si>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</si>
  <si>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</si>
  <si>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</si>
  <si>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</si>
  <si>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</si>
  <si>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</si>
  <si>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</si>
  <si>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</si>
  <si>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</si>
  <si>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</si>
  <si>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</si>
  <si>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</si>
  <si>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</si>
  <si>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</si>
  <si>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</si>
  <si>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</si>
  <si>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</si>
  <si>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</si>
  <si>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</si>
  <si>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</si>
  <si>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</si>
  <si>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</si>
  <si>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</si>
  <si>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</si>
  <si>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</si>
  <si>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</si>
  <si>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</si>
  <si>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</si>
  <si>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</si>
  <si>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</si>
  <si>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</si>
  <si>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</si>
  <si>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</si>
  <si>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</si>
  <si>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</si>
  <si>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</si>
  <si>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</si>
  <si>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</si>
  <si>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</si>
  <si>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</si>
  <si>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</si>
  <si>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</si>
  <si>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</si>
  <si>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</si>
  <si>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</si>
  <si>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</si>
  <si>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</si>
  <si>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</si>
  <si>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</si>
  <si>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</si>
  <si>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</si>
  <si>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</si>
  <si>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</si>
  <si>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</si>
  <si>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</si>
  <si>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</si>
  <si>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</si>
  <si>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</si>
  <si>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</si>
  <si>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</si>
  <si>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</si>
  <si>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</si>
  <si>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</si>
  <si>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</si>
  <si>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</si>
  <si>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</si>
  <si>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</si>
  <si>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</si>
  <si>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</si>
  <si>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</si>
  <si>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</si>
  <si>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</si>
  <si>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</si>
  <si>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</si>
  <si>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</si>
  <si>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</si>
  <si>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</si>
  <si>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</si>
  <si>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</si>
  <si>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</si>
  <si>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</si>
  <si>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</si>
  <si>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</si>
  <si>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</si>
  <si>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</si>
  <si>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</si>
  <si>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</si>
  <si>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</si>
  <si>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</si>
  <si>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</si>
  <si>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</si>
  <si>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</si>
  <si>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</si>
  <si>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</si>
  <si>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</si>
  <si>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</si>
  <si>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</si>
  <si>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</si>
  <si>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</si>
  <si>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</si>
  <si>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</si>
  <si>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</si>
  <si>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</si>
  <si>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</si>
  <si>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</si>
  <si>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</si>
  <si>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</si>
  <si>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</si>
  <si>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</si>
  <si>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</si>
  <si>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</si>
  <si>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</si>
  <si>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</si>
  <si>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</si>
  <si>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</si>
  <si>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</si>
  <si>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</si>
  <si>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</si>
  <si>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</si>
  <si>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</si>
  <si>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</si>
  <si>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</si>
  <si>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</si>
  <si>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</si>
  <si>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</si>
  <si>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</si>
  <si>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</si>
  <si>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</si>
  <si>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</si>
  <si>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</si>
  <si>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</si>
  <si>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</si>
  <si>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</si>
  <si>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</si>
  <si>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</si>
  <si>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</si>
  <si>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</si>
  <si>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</si>
  <si>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</si>
  <si>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</si>
  <si>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</si>
  <si>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</si>
  <si>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</si>
  <si>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</si>
  <si>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</si>
  <si>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</si>
  <si>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</si>
  <si>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</si>
  <si>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</si>
  <si>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</si>
  <si>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</si>
  <si>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</si>
  <si>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</si>
  <si>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</si>
  <si>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</si>
  <si>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</si>
  <si>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</si>
  <si>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</si>
  <si>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</si>
  <si>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</si>
  <si>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</si>
  <si>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</si>
  <si>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</si>
  <si>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</si>
  <si>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</si>
  <si>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</si>
  <si>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</si>
  <si>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</si>
  <si>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</si>
  <si>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</si>
  <si>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</si>
  <si>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</si>
  <si>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</si>
  <si>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</si>
  <si>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</si>
  <si>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</si>
  <si>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</si>
  <si>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</si>
  <si>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</si>
  <si>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</si>
  <si>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</si>
  <si>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</si>
  <si>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</si>
  <si>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</si>
  <si>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</si>
  <si>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</si>
  <si>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</si>
  <si>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</si>
  <si>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</si>
  <si>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</si>
  <si>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</si>
  <si>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</si>
  <si>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</si>
  <si>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</si>
  <si>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</si>
  <si>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</si>
  <si>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</si>
  <si>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</si>
  <si>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</si>
  <si>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</si>
  <si>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</si>
  <si>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</si>
  <si>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</si>
  <si>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</si>
  <si>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</si>
  <si>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</si>
  <si>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</si>
  <si>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</si>
  <si>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</si>
  <si>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</si>
  <si>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</si>
  <si>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</si>
  <si>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</si>
  <si>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</si>
  <si>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</si>
  <si>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</si>
  <si>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</si>
  <si>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</si>
  <si>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</si>
  <si>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</si>
  <si>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</si>
  <si>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</si>
  <si>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</si>
  <si>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</si>
  <si>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</si>
  <si>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</si>
  <si>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</si>
  <si>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</si>
  <si>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</si>
  <si>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</si>
  <si>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</si>
  <si>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</si>
  <si>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</si>
  <si>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</si>
  <si>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</si>
  <si>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</si>
  <si>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</si>
  <si>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</si>
  <si>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</si>
  <si>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</si>
  <si>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</si>
  <si>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</si>
  <si>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</si>
  <si>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</si>
  <si>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</si>
  <si>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</si>
  <si>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</si>
  <si>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</si>
  <si>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</si>
  <si>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</si>
  <si>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</si>
  <si>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</si>
  <si>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</si>
  <si>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</si>
  <si>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</si>
  <si>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</si>
  <si>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</si>
  <si>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</si>
  <si>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</si>
  <si>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</si>
  <si>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</si>
  <si>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</si>
  <si>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</si>
  <si>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</si>
  <si>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</si>
  <si>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</si>
  <si>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</si>
  <si>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</si>
  <si>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</si>
  <si>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</si>
  <si>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</si>
  <si>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</si>
  <si>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</si>
  <si>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</si>
  <si>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</si>
  <si>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</si>
  <si>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</si>
  <si>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</si>
  <si>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</si>
  <si>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</si>
  <si>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</si>
  <si>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</si>
  <si>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</si>
  <si>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</si>
  <si>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</si>
  <si>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</si>
  <si>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</si>
  <si>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</si>
  <si>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</si>
  <si>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</si>
  <si>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</si>
  <si>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</si>
  <si>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</si>
  <si>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</si>
  <si>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</si>
  <si>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</si>
  <si>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</si>
  <si>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</si>
  <si>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</si>
  <si>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</si>
  <si>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</si>
  <si>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</si>
  <si>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</si>
  <si>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</si>
  <si>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</si>
  <si>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</si>
  <si>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</si>
  <si>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</si>
  <si>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</si>
  <si>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</si>
  <si>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</si>
  <si>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</si>
  <si>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</si>
  <si>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</si>
  <si>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</si>
  <si>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</si>
  <si>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</si>
  <si>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</si>
  <si>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</si>
  <si>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</si>
  <si>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</si>
  <si>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</si>
  <si>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</si>
  <si>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</si>
  <si>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</si>
  <si>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</si>
  <si>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</si>
  <si>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</si>
  <si>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</si>
  <si>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</si>
  <si>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</si>
  <si>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</si>
  <si>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</si>
  <si>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</si>
  <si>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</si>
  <si>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</si>
  <si>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</si>
  <si>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</si>
  <si>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</si>
  <si>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</si>
  <si>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</si>
  <si>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</si>
  <si>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</si>
  <si>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</si>
  <si>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</si>
  <si>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</si>
  <si>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</si>
  <si>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</si>
  <si>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</si>
  <si>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</si>
  <si>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</si>
  <si>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</si>
  <si>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</si>
  <si>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</si>
  <si>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</si>
  <si>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</si>
  <si>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</si>
  <si>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</si>
  <si>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</si>
  <si>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</si>
  <si>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</si>
  <si>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</si>
  <si>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</si>
  <si>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</si>
  <si>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</si>
  <si>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</si>
  <si>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</si>
  <si>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</si>
  <si>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</si>
  <si>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</si>
  <si>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</si>
  <si>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</si>
  <si>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</si>
  <si>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</si>
  <si>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</si>
  <si>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</si>
  <si>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</si>
  <si>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</si>
  <si>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</si>
  <si>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</si>
  <si>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</si>
  <si>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</si>
  <si>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</si>
  <si>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</si>
  <si>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</si>
  <si>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</si>
  <si>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</si>
  <si>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</si>
  <si>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</si>
  <si>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</si>
  <si>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</si>
  <si>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</si>
  <si>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</si>
  <si>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</si>
  <si>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</si>
  <si>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</si>
  <si>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</si>
  <si>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</si>
  <si>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</si>
  <si>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</si>
  <si>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</si>
  <si>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</si>
  <si>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</si>
  <si>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</si>
  <si>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</si>
  <si>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</si>
  <si>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</si>
  <si>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</si>
  <si>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</si>
  <si>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</si>
  <si>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</si>
  <si>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</si>
  <si>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</si>
  <si>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</si>
  <si>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</si>
  <si>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</si>
  <si>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</si>
  <si>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</si>
  <si>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</si>
  <si>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</si>
  <si>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</si>
  <si>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</si>
  <si>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</si>
  <si>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</si>
  <si>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</si>
  <si>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</si>
  <si>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</si>
  <si>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</si>
  <si>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</si>
  <si>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</si>
  <si>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</si>
  <si>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</si>
  <si>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</si>
  <si>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</si>
  <si>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</si>
  <si>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</si>
  <si>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</si>
  <si>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</si>
  <si>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</si>
  <si>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</si>
  <si>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</si>
  <si>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</si>
  <si>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</si>
  <si>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</si>
  <si>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</si>
  <si>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</si>
  <si>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</si>
  <si>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</si>
  <si>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</si>
  <si>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</si>
  <si>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</si>
  <si>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</si>
  <si>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</si>
  <si>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</si>
  <si>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</si>
  <si>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</si>
  <si>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</si>
  <si>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</si>
  <si>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</si>
  <si>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</si>
  <si>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</si>
  <si>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</si>
  <si>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</si>
  <si>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</si>
  <si>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</si>
  <si>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</si>
  <si>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</si>
  <si>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</si>
  <si>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</si>
  <si>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</si>
  <si>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</si>
  <si>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</si>
  <si>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</si>
  <si>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</si>
  <si>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</si>
  <si>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</si>
  <si>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</si>
  <si>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</si>
  <si>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</si>
  <si>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</si>
  <si>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</si>
  <si>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</si>
  <si>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</si>
  <si>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</si>
  <si>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</si>
  <si>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</si>
  <si>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</si>
  <si>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</si>
  <si>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</si>
  <si>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</si>
  <si>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</si>
  <si>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</si>
  <si>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</si>
  <si>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</si>
  <si>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</si>
  <si>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</si>
  <si>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</si>
  <si>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</si>
  <si>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</si>
  <si>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</si>
  <si>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</si>
  <si>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</si>
  <si>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</si>
  <si>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</si>
  <si>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</si>
  <si>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</si>
  <si>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</si>
  <si>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</si>
  <si>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</si>
  <si>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</si>
  <si>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</si>
  <si>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</si>
  <si>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</si>
  <si>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</si>
  <si>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</si>
  <si>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</si>
  <si>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</si>
  <si>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</si>
  <si>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</si>
  <si>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</si>
  <si>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</si>
  <si>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</si>
  <si>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</si>
  <si>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</si>
  <si>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</si>
  <si>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</si>
  <si>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</si>
  <si>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</si>
  <si>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</si>
  <si>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</si>
  <si>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</si>
  <si>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</si>
  <si>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</si>
  <si>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</si>
  <si>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</si>
  <si>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</si>
  <si>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</si>
  <si>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</si>
  <si>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</si>
  <si>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</si>
  <si>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</si>
  <si>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</si>
  <si>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</si>
  <si>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</si>
  <si>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</si>
  <si>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</si>
  <si>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</si>
  <si>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</si>
  <si>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</si>
  <si>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</si>
  <si>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</si>
  <si>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</si>
  <si>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</si>
  <si>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</si>
  <si>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</si>
  <si>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</si>
  <si>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</si>
  <si>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</si>
  <si>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</si>
  <si>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</si>
  <si>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</si>
  <si>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</si>
  <si>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</si>
  <si>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</si>
  <si>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</si>
  <si>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</si>
  <si>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</si>
  <si>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</si>
  <si>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</si>
  <si>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</si>
  <si>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</si>
  <si>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</si>
  <si>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</si>
  <si>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</si>
  <si>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</si>
  <si>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</si>
  <si>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</si>
  <si>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</si>
  <si>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</si>
  <si>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</si>
  <si>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</si>
  <si>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</si>
  <si>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</si>
  <si>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</si>
  <si>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</si>
  <si>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</si>
  <si>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</si>
  <si>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</si>
  <si>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</si>
  <si>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</si>
  <si>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</si>
  <si>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</si>
  <si>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</si>
  <si>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</si>
  <si>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</si>
  <si>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</si>
  <si>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</si>
  <si>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</si>
  <si>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</si>
  <si>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</si>
  <si>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</si>
  <si>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</si>
  <si>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</si>
  <si>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</si>
  <si>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</si>
  <si>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</si>
  <si>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</si>
  <si>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</si>
  <si>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</si>
  <si>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</si>
  <si>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</si>
  <si>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</si>
  <si>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</si>
  <si>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</si>
  <si>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</si>
  <si>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</si>
  <si>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</si>
  <si>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</si>
  <si>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</si>
  <si>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</si>
  <si>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</si>
  <si>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</si>
  <si>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</si>
  <si>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</si>
  <si>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</si>
  <si>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</si>
  <si>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</si>
  <si>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</si>
  <si>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</si>
  <si>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</si>
  <si>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</si>
  <si>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</si>
  <si>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</si>
  <si>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</si>
  <si>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</si>
  <si>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</si>
  <si>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</si>
  <si>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</si>
  <si>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</si>
  <si>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</si>
  <si>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</si>
  <si>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</si>
  <si>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</si>
  <si>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</si>
  <si>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</si>
  <si>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</si>
  <si>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</si>
  <si>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</si>
  <si>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</si>
  <si>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</si>
  <si>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</si>
  <si>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</si>
  <si>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</si>
  <si>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</si>
  <si>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</si>
  <si>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</si>
  <si>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</si>
  <si>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</si>
  <si>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</si>
  <si>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</si>
  <si>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</si>
  <si>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</si>
  <si>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</si>
  <si>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</si>
  <si>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</si>
  <si>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</si>
  <si>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</si>
  <si>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</si>
  <si>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</si>
  <si>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</si>
  <si>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</si>
  <si>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</si>
  <si>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</si>
  <si>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</si>
  <si>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</si>
  <si>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</si>
  <si>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</si>
  <si>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</si>
  <si>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</si>
  <si>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</si>
  <si>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</si>
  <si>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</si>
  <si>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</si>
  <si>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</si>
  <si>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</si>
  <si>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</si>
  <si>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</si>
  <si>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</si>
  <si>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</si>
  <si>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</si>
  <si>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</si>
  <si>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</si>
  <si>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</si>
  <si>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</si>
  <si>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</si>
  <si>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</si>
  <si>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</si>
  <si>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</si>
  <si>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</si>
  <si>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</si>
  <si>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</si>
  <si>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</si>
  <si>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</si>
  <si>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</si>
  <si>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</si>
  <si>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</si>
  <si>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</si>
  <si>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</si>
  <si>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</si>
  <si>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</si>
  <si>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</si>
  <si>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</si>
  <si>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</si>
  <si>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</si>
  <si>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</si>
  <si>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</si>
  <si>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</si>
  <si>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</si>
  <si>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</si>
  <si>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</si>
  <si>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</si>
  <si>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</si>
  <si>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</si>
  <si>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</si>
  <si>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</si>
  <si>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</si>
  <si>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</si>
  <si>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</si>
  <si>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</si>
  <si>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</si>
  <si>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</si>
  <si>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</si>
  <si>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</si>
  <si>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</si>
  <si>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</si>
  <si>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</si>
  <si>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</si>
  <si>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</si>
  <si>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</si>
  <si>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</si>
  <si>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</si>
  <si>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</si>
  <si>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</si>
  <si>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</si>
  <si>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</si>
  <si>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</si>
  <si>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</si>
  <si>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</si>
  <si>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</si>
  <si>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</si>
  <si>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</si>
  <si>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</si>
  <si>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</si>
  <si>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</si>
  <si>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</si>
  <si>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</si>
  <si>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</si>
  <si>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</si>
  <si>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</si>
  <si>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</si>
  <si>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</si>
  <si>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</si>
  <si>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</si>
  <si>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</si>
  <si>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</si>
  <si>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</si>
  <si>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</si>
  <si>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</si>
  <si>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</si>
  <si>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</si>
  <si>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</si>
  <si>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</si>
  <si>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</si>
  <si>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</si>
  <si>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</si>
  <si>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</si>
  <si>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</si>
  <si>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</si>
  <si>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</si>
  <si>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</si>
  <si>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</si>
  <si>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</si>
  <si>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</si>
  <si>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</si>
  <si>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</si>
  <si>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</si>
  <si>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</si>
  <si>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</si>
  <si>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</si>
  <si>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</si>
  <si>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</si>
  <si>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</si>
  <si>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</si>
  <si>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</si>
  <si>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</si>
  <si>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</si>
  <si>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</si>
  <si>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</si>
  <si>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</si>
  <si>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</si>
  <si>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</si>
  <si>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</si>
  <si>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</si>
  <si>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</si>
  <si>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</si>
  <si>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</si>
  <si>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</si>
  <si>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</si>
  <si>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</si>
  <si>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</si>
  <si>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</si>
  <si>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</si>
  <si>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</si>
  <si>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</si>
  <si>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</si>
  <si>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</si>
  <si>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</si>
  <si>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</si>
  <si>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</si>
  <si>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</si>
  <si>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</si>
  <si>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</si>
  <si>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</si>
  <si>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</si>
  <si>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</si>
  <si>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</si>
  <si>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</si>
  <si>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</si>
  <si>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</si>
  <si>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</si>
  <si>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</si>
  <si>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</si>
  <si>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</si>
  <si>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</si>
  <si>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</si>
  <si>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</si>
  <si>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</si>
  <si>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</si>
  <si>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</si>
  <si>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</si>
  <si>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</si>
  <si>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</si>
  <si>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</si>
  <si>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</si>
  <si>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</si>
  <si>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</si>
  <si>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</si>
  <si>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</si>
  <si>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</si>
  <si>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</si>
  <si>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</si>
  <si>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</si>
  <si>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</si>
  <si>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</si>
  <si>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</si>
  <si>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</si>
  <si>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</si>
  <si>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</si>
  <si>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</si>
  <si>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</si>
  <si>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</si>
  <si>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</si>
  <si>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</si>
  <si>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</si>
  <si>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</si>
  <si>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</si>
  <si>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</si>
  <si>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</si>
  <si>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</si>
  <si>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</si>
  <si>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</si>
  <si>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</si>
  <si>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</si>
  <si>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</si>
  <si>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</si>
  <si>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</si>
  <si>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</si>
  <si>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</si>
  <si>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</si>
  <si>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</si>
  <si>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</si>
  <si>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</si>
  <si>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</si>
  <si>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</si>
  <si>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</si>
  <si>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</si>
  <si>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</si>
  <si>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</si>
  <si>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</si>
  <si>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</si>
  <si>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</si>
  <si>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</si>
  <si>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</si>
  <si>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</si>
  <si>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</si>
  <si>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</si>
  <si>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</si>
  <si>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</si>
  <si>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</si>
  <si>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</si>
  <si>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</si>
  <si>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</si>
  <si>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</si>
  <si>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</si>
  <si>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</si>
  <si>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</si>
  <si>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</si>
  <si>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</si>
  <si>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</si>
  <si>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</si>
  <si>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</si>
  <si>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</si>
  <si>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</si>
  <si>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</si>
  <si>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</si>
  <si>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</si>
  <si>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</si>
  <si>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</si>
  <si>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</si>
  <si>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</si>
  <si>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</si>
  <si>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</si>
  <si>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</si>
  <si>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</si>
  <si>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</si>
  <si>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</si>
  <si>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</si>
  <si>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</si>
  <si>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</si>
  <si>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</si>
  <si>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</si>
  <si>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</si>
  <si>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</si>
  <si>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</si>
  <si>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</si>
  <si>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</si>
  <si>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</si>
  <si>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</si>
  <si>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</si>
  <si>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</si>
  <si>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</si>
  <si>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</si>
  <si>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</si>
  <si>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</si>
  <si>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</si>
  <si>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</si>
  <si>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</si>
  <si>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</si>
  <si>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</si>
  <si>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</si>
  <si>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</si>
  <si>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</si>
  <si>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</si>
  <si>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</si>
  <si>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</si>
  <si>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</si>
  <si>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</si>
  <si>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</si>
  <si>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</si>
  <si>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</si>
  <si>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</si>
  <si>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</si>
  <si>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</si>
  <si>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</si>
  <si>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</si>
  <si>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</si>
  <si>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</si>
  <si>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</si>
  <si>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</si>
  <si>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</si>
  <si>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</si>
  <si>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</si>
  <si>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</si>
  <si>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</si>
  <si>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</si>
  <si>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</si>
  <si>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</si>
  <si>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</si>
  <si>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</si>
  <si>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</si>
  <si>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</si>
  <si>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</si>
  <si>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</si>
  <si>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</si>
  <si>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</si>
  <si>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</si>
  <si>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</si>
  <si>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</si>
  <si>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</si>
  <si>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</si>
  <si>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</si>
  <si>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</si>
  <si>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</si>
  <si>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</si>
  <si>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</si>
  <si>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</si>
  <si>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</si>
  <si>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</si>
  <si>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</si>
  <si>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</si>
  <si>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</si>
  <si>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</si>
  <si>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</si>
  <si>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</si>
  <si>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</si>
  <si>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</si>
  <si>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</si>
  <si>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</si>
  <si>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</si>
  <si>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</si>
  <si>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</si>
  <si>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</si>
  <si>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</si>
  <si>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</si>
  <si>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</si>
  <si>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</si>
  <si>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</si>
  <si>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</si>
  <si>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</si>
  <si>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</si>
  <si>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</si>
  <si>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</si>
  <si>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</si>
  <si>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</si>
  <si>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</si>
  <si>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</si>
  <si>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</si>
  <si>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</si>
  <si>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</si>
  <si>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</si>
  <si>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</si>
  <si>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</si>
  <si>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</si>
  <si>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</si>
  <si>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</si>
  <si>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</si>
  <si>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</si>
  <si>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</si>
  <si>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</si>
  <si>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</si>
  <si>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</si>
  <si>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</si>
  <si>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</si>
  <si>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</si>
  <si>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</si>
  <si>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</si>
  <si>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</si>
  <si>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</si>
  <si>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</si>
  <si>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</si>
  <si>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</si>
  <si>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</si>
  <si>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</si>
  <si>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</si>
  <si>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</si>
  <si>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</si>
  <si>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</si>
  <si>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</si>
  <si>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</si>
  <si>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</si>
  <si>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</si>
  <si>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</si>
  <si>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</si>
  <si>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</si>
  <si>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</si>
  <si>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</si>
  <si>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</si>
  <si>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</si>
  <si>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</si>
  <si>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</si>
  <si>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</si>
  <si>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</si>
  <si>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</si>
  <si>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</si>
  <si>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</si>
  <si>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</si>
  <si>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</si>
  <si>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</si>
  <si>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</si>
  <si>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</si>
  <si>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</si>
  <si>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</si>
  <si>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</si>
  <si>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</si>
  <si>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</si>
  <si>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</si>
  <si>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</si>
  <si>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</si>
  <si>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</si>
  <si>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</si>
  <si>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</si>
  <si>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</si>
  <si>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</si>
  <si>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</si>
  <si>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</si>
  <si>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</si>
  <si>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</si>
  <si>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</si>
  <si>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</si>
  <si>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</si>
  <si>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</si>
  <si>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</si>
  <si>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</si>
  <si>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</si>
  <si>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</si>
  <si>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</si>
  <si>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</si>
  <si>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</si>
  <si>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</si>
  <si>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</si>
  <si>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</si>
  <si>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</si>
  <si>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</si>
  <si>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</si>
  <si>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</si>
  <si>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</si>
  <si>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</si>
  <si>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</si>
  <si>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</si>
  <si>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</si>
  <si>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</si>
  <si>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</si>
  <si>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</si>
  <si>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</si>
  <si>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</si>
  <si>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</si>
  <si>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</si>
  <si>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</si>
  <si>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</si>
  <si>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</si>
  <si>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</si>
  <si>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</si>
  <si>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</si>
  <si>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</si>
  <si>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</si>
  <si>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</si>
  <si>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</si>
  <si>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</si>
  <si>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</si>
  <si>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</si>
  <si>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</si>
  <si>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</si>
  <si>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</si>
  <si>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</si>
  <si>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</si>
  <si>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</si>
  <si>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</si>
  <si>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</si>
  <si>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</si>
  <si>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</si>
  <si>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</si>
  <si>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</si>
  <si>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</si>
  <si>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</si>
  <si>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</si>
  <si>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</si>
  <si>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</si>
  <si>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</si>
  <si>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</si>
  <si>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</si>
  <si>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</si>
  <si>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</si>
  <si>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</si>
  <si>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</si>
  <si>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</si>
  <si>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</si>
  <si>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</si>
  <si>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</si>
  <si>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</si>
  <si>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</si>
  <si>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</si>
  <si>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</si>
  <si>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</si>
  <si>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</si>
  <si>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</si>
  <si>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</si>
  <si>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</si>
  <si>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</si>
  <si>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</si>
  <si>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</si>
  <si>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</si>
  <si>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</si>
  <si>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</si>
  <si>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</si>
  <si>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</si>
  <si>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</si>
  <si>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</si>
  <si>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</si>
  <si>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</si>
  <si>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</si>
  <si>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</si>
  <si>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</si>
  <si>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</si>
  <si>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</si>
  <si>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</si>
  <si>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</si>
  <si>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</si>
  <si>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</si>
  <si>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</si>
  <si>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</si>
  <si>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</si>
  <si>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</si>
  <si>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</si>
  <si>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</si>
  <si>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</si>
  <si>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</si>
  <si>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</si>
  <si>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</si>
  <si>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</si>
  <si>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</si>
  <si>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</si>
  <si>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</si>
  <si>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</si>
  <si>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</si>
  <si>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</si>
  <si>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</si>
  <si>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</si>
  <si>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</si>
  <si>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</si>
  <si>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</si>
  <si>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</si>
  <si>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</si>
  <si>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</si>
  <si>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</si>
  <si>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</si>
  <si>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</si>
  <si>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</si>
  <si>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</si>
  <si>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</si>
  <si>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</si>
  <si>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</si>
  <si>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</si>
  <si>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</si>
  <si>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</si>
  <si>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</si>
  <si>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</si>
  <si>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</si>
  <si>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</si>
  <si>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</si>
  <si>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</si>
  <si>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</si>
  <si>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</si>
  <si>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</si>
  <si>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</si>
  <si>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</si>
  <si>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</si>
  <si>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</si>
  <si>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</si>
  <si>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</si>
  <si>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</si>
  <si>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</si>
  <si>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</si>
  <si>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</si>
  <si>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</si>
  <si>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</si>
  <si>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</si>
  <si>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</si>
  <si>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</si>
  <si>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</si>
  <si>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</si>
  <si>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</si>
  <si>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</si>
  <si>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</si>
  <si>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</si>
  <si>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</si>
  <si>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</si>
  <si>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</si>
  <si>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</si>
  <si>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</si>
  <si>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</si>
  <si>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</si>
  <si>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</si>
  <si>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</si>
  <si>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</si>
  <si>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</si>
  <si>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</si>
  <si>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</si>
  <si>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</si>
  <si>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</si>
  <si>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</si>
  <si>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</si>
  <si>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</si>
  <si>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</si>
  <si>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</si>
  <si>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</si>
  <si>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</si>
  <si>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</si>
  <si>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</si>
  <si>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</si>
  <si>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</si>
  <si>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</si>
  <si>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</si>
  <si>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</si>
  <si>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</si>
  <si>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</si>
  <si>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</si>
  <si>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</si>
  <si>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</si>
  <si>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</si>
  <si>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</si>
  <si>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</si>
  <si>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</si>
  <si>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</si>
  <si>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</si>
  <si>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</si>
  <si>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</si>
  <si>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</si>
  <si>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</si>
  <si>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</si>
  <si>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</si>
  <si>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</si>
  <si>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</si>
  <si>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</si>
  <si>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</si>
  <si>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</si>
  <si>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</si>
  <si>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</si>
  <si>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</si>
  <si>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</si>
  <si>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</si>
  <si>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</si>
  <si>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</si>
  <si>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</si>
  <si>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</si>
  <si>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</si>
  <si>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</si>
  <si>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</si>
  <si>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</si>
  <si>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</si>
  <si>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</si>
  <si>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</si>
  <si>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</si>
  <si>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</si>
  <si>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</si>
  <si>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</si>
  <si>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</si>
  <si>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</si>
  <si>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</si>
  <si>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</si>
  <si>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</si>
  <si>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</si>
  <si>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</si>
  <si>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</si>
  <si>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</si>
  <si>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</si>
  <si>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</si>
  <si>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</si>
  <si>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</si>
  <si>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</si>
  <si>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</si>
  <si>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</si>
  <si>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</si>
  <si>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</si>
  <si>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</si>
  <si>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</si>
  <si>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</si>
  <si>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</si>
  <si>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</si>
  <si>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</si>
  <si>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</si>
  <si>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</si>
  <si>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</si>
  <si>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</si>
  <si>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</si>
  <si>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</si>
  <si>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</si>
  <si>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</si>
  <si>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</si>
  <si>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</si>
  <si>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</si>
  <si>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</si>
  <si>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</si>
  <si>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</si>
  <si>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</si>
  <si>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</si>
  <si>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</si>
  <si>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</si>
  <si>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</si>
  <si>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</si>
  <si>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</si>
  <si>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</si>
  <si>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</si>
  <si>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</si>
  <si>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</si>
  <si>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</si>
  <si>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</si>
  <si>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</si>
  <si>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</si>
  <si>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</si>
  <si>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</si>
  <si>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</si>
  <si>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</si>
  <si>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</si>
  <si>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</si>
  <si>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</si>
  <si>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</si>
  <si>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</si>
  <si>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</si>
  <si>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</si>
  <si>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</si>
  <si>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</si>
  <si>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</si>
  <si>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</si>
  <si>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</si>
  <si>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</si>
  <si>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</si>
  <si>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</si>
  <si>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</si>
  <si>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</si>
  <si>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</si>
  <si>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</si>
  <si>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</si>
  <si>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</si>
  <si>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</si>
  <si>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</si>
  <si>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</si>
  <si>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</si>
  <si>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</si>
  <si>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</si>
  <si>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</si>
  <si>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</si>
  <si>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</si>
  <si>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</si>
  <si>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</si>
  <si>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</si>
  <si>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</si>
  <si>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</si>
  <si>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</si>
  <si>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</si>
  <si>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</si>
  <si>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</si>
  <si>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</si>
  <si>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</si>
  <si>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</si>
  <si>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</si>
  <si>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</si>
  <si>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</si>
  <si>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</si>
  <si>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</si>
  <si>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</si>
  <si>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</si>
  <si>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</si>
  <si>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</si>
  <si>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</si>
  <si>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</si>
  <si>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</si>
  <si>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</si>
  <si>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</si>
  <si>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</si>
  <si>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</si>
  <si>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</si>
  <si>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</si>
  <si>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</si>
  <si>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</si>
  <si>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</si>
  <si>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</si>
  <si>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</si>
  <si>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</si>
  <si>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</si>
  <si>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</si>
  <si>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</si>
  <si>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</si>
  <si>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</si>
  <si>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</si>
  <si>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</si>
  <si>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</si>
  <si>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</si>
  <si>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</si>
  <si>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</si>
  <si>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</si>
  <si>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</si>
  <si>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</si>
  <si>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</si>
  <si>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</si>
  <si>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</si>
  <si>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</si>
  <si>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</si>
  <si>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</si>
  <si>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</si>
  <si>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</si>
  <si>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</si>
  <si>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</si>
  <si>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</si>
  <si>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</si>
  <si>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</si>
  <si>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</si>
  <si>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</si>
  <si>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</si>
  <si>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</si>
  <si>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</si>
  <si>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</si>
  <si>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</si>
  <si>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</si>
  <si>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</si>
  <si>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</si>
  <si>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</si>
  <si>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</si>
  <si>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</si>
  <si>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</si>
  <si>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</si>
  <si>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</si>
  <si>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</si>
  <si>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</si>
  <si>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</si>
  <si>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</si>
  <si>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</si>
  <si>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</si>
  <si>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</si>
  <si>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</si>
  <si>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</si>
  <si>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</si>
  <si>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</si>
  <si>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</si>
  <si>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</si>
  <si>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</si>
  <si>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</si>
  <si>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</si>
  <si>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</si>
  <si>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</si>
  <si>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</si>
  <si>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</si>
  <si>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</si>
  <si>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</si>
  <si>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</si>
  <si>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</si>
  <si>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</si>
  <si>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</si>
  <si>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</si>
  <si>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</si>
  <si>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</si>
  <si>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</si>
  <si>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</si>
  <si>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</si>
  <si>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</si>
  <si>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</si>
  <si>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</si>
  <si>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</si>
  <si>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</si>
  <si>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</si>
  <si>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</si>
  <si>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</si>
  <si>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</si>
  <si>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</si>
  <si>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</si>
  <si>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</si>
  <si>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</si>
  <si>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</si>
  <si>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</si>
  <si>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</si>
  <si>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</si>
  <si>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</si>
  <si>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</si>
  <si>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</si>
  <si>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</si>
  <si>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</si>
  <si>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</si>
  <si>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</si>
  <si>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</si>
  <si>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</si>
  <si>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</si>
  <si>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</si>
  <si>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</si>
  <si>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</si>
  <si>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</si>
  <si>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</si>
  <si>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</si>
  <si>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</si>
  <si>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</si>
  <si>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</si>
  <si>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</si>
  <si>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</si>
  <si>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</si>
  <si>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</si>
  <si>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</si>
  <si>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</si>
  <si>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</si>
  <si>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</si>
  <si>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</si>
  <si>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</si>
  <si>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</si>
  <si>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</si>
  <si>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</si>
  <si>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</si>
  <si>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</si>
  <si>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</si>
  <si>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</si>
  <si>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</si>
  <si>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</si>
  <si>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</si>
  <si>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</si>
  <si>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</si>
  <si>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</si>
  <si>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</si>
  <si>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</si>
  <si>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</si>
  <si>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</si>
  <si>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</si>
  <si>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</si>
  <si>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</si>
  <si>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</si>
  <si>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</si>
  <si>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</si>
  <si>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</si>
  <si>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</si>
  <si>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</si>
  <si>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</si>
  <si>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</si>
  <si>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</si>
  <si>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</si>
  <si>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</si>
  <si>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</si>
  <si>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</si>
  <si>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</si>
  <si>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</si>
  <si>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</si>
  <si>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</si>
  <si>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</si>
  <si>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</si>
  <si>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</si>
  <si>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</si>
  <si>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</si>
  <si>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</si>
  <si>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</si>
  <si>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</si>
  <si>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</si>
  <si>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</si>
  <si>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</si>
  <si>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</si>
  <si>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</si>
  <si>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</si>
  <si>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</si>
  <si>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</si>
  <si>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</si>
  <si>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</si>
  <si>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</si>
  <si>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</si>
  <si>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</si>
  <si>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</si>
  <si>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</si>
  <si>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</si>
  <si>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</si>
  <si>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</si>
  <si>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</si>
  <si>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</si>
  <si>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</si>
  <si>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</si>
  <si>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</si>
  <si>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</si>
  <si>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</si>
  <si>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</si>
  <si>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</si>
  <si>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</si>
  <si>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</si>
  <si>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</si>
  <si>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</si>
  <si>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</si>
  <si>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</si>
  <si>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</si>
  <si>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</si>
  <si>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</si>
  <si>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</si>
  <si>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</si>
  <si>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</si>
  <si>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</si>
  <si>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</si>
  <si>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</si>
  <si>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</si>
  <si>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</si>
  <si>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</si>
  <si>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</si>
  <si>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</si>
  <si>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</si>
  <si>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</si>
  <si>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</si>
  <si>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</si>
  <si>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</si>
  <si>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</si>
  <si>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</si>
  <si>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</si>
  <si>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</si>
  <si>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</si>
  <si>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</si>
  <si>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</si>
  <si>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</si>
  <si>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</si>
  <si>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</si>
  <si>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</si>
  <si>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</si>
  <si>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</si>
  <si>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</si>
  <si>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</si>
  <si>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</si>
  <si>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</si>
  <si>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</si>
  <si>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</si>
  <si>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</si>
  <si>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</si>
  <si>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</si>
  <si>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</si>
  <si>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</si>
  <si>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</si>
  <si>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</si>
  <si>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</si>
  <si>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</si>
  <si>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</si>
  <si>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</si>
  <si>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</si>
  <si>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</si>
  <si>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</si>
  <si>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</si>
  <si>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</si>
  <si>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</si>
  <si>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</si>
  <si>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</si>
  <si>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</si>
  <si>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</si>
  <si>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</si>
  <si>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</si>
  <si>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</si>
  <si>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</si>
  <si>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</si>
  <si>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</si>
  <si>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</si>
  <si>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</si>
  <si>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</si>
  <si>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</si>
  <si>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</si>
  <si>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</si>
  <si>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</si>
  <si>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</si>
  <si>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</si>
  <si>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</si>
  <si>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</si>
  <si>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</si>
  <si>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</si>
  <si>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</si>
  <si>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</si>
  <si>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</si>
  <si>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</si>
  <si>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</si>
  <si>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</si>
  <si>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</si>
  <si>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</si>
  <si>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</si>
  <si>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</si>
  <si>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</si>
  <si>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</si>
  <si>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</si>
  <si>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</si>
  <si>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</si>
  <si>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</si>
  <si>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</si>
  <si>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</si>
  <si>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</si>
  <si>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</si>
  <si>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</si>
  <si>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</si>
  <si>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</si>
  <si>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</si>
  <si>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</si>
  <si>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</si>
  <si>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</si>
  <si>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</si>
  <si>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</si>
  <si>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</si>
  <si>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</si>
  <si>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</si>
  <si>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</si>
  <si>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</si>
  <si>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</si>
  <si>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</si>
  <si>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</si>
  <si>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</si>
  <si>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</si>
  <si>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</si>
  <si>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</si>
  <si>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</si>
  <si>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</si>
  <si>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</si>
  <si>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</si>
  <si>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</si>
  <si>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</si>
  <si>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</si>
  <si>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</si>
  <si>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</si>
  <si>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</si>
  <si>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</si>
  <si>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</si>
  <si>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</si>
  <si>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</si>
  <si>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</si>
  <si>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</si>
  <si>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</si>
  <si>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</si>
  <si>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</si>
  <si>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</si>
  <si>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 xml:space="preserve">NO PCM </t>
  </si>
  <si>
    <t>we have SCECO faiure and 
team connected PG at YBR0725 
also we make complain 
YBR0725 #2904224560  at site 
HRD0858 #2904225651
HRD0833 #2904223486</t>
  </si>
  <si>
    <t>PCM-20251208-00001742</t>
  </si>
  <si>
    <t>Critical</t>
  </si>
  <si>
    <t>ETA 60 Mins</t>
  </si>
  <si>
    <t>PCM-20250421-00001074</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</si>
  <si>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</si>
  <si>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</si>
  <si>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</si>
  <si>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</si>
  <si>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</si>
  <si>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</si>
  <si>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</si>
  <si>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</si>
  <si>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</si>
  <si>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 xml:space="preserve"> no pcm </t>
  </si>
  <si>
    <t>ryq0972</t>
  </si>
  <si>
    <t xml:space="preserve">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</si>
  <si>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</si>
  <si>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</si>
  <si>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</si>
  <si>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</si>
  <si>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</si>
  <si>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</si>
  <si>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PCM-20251208-00000684</t>
  </si>
  <si>
    <t>Sceco disconnected meter due to registration meter and issue escalate to smt</t>
  </si>
  <si>
    <t>PCM-20251208-00001581</t>
  </si>
  <si>
    <t>EM team on the way need 45 Min</t>
  </si>
  <si>
    <t xml:space="preserve">EM team on the way need 120 Min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</si>
  <si>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</si>
  <si>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</si>
  <si>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</si>
  <si>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</si>
  <si>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</si>
  <si>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</si>
  <si>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</si>
  <si>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</si>
  <si>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</si>
  <si>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</si>
  <si>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TT-20251208-01207</t>
  </si>
  <si>
    <t xml:space="preserve"> Sceco black out on HAJJ area , Teams secured HUb sites by PG and checking Remaining sites  </t>
  </si>
  <si>
    <t>TT-20251208-00441</t>
  </si>
  <si>
    <t xml:space="preserve">EM team at site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</si>
</sst>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165" fontId="8" fillId="9" borderId="8" xfId="0" applyNumberFormat="1" applyFont="1" applyFill="1" applyBorder="1" applyAlignment="1">
      <alignment horizontal="center" vertical="center" wrapText="1"/>
    </xf>
    <xf numFmtId="165" fontId="17" fillId="7"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6" totalsRowShown="0" headerRowDxfId="96" dataDxfId="95" headerRowBorderDxfId="93" tableBorderDxfId="94" totalsRowBorderDxfId="92">
  <autoFilter ref="A1:L1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52" totalsRowShown="0" headerRowDxfId="79" dataDxfId="78" headerRowBorderDxfId="76" tableBorderDxfId="77" totalsRowBorderDxfId="75">
  <autoFilter ref="A1:L25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96" totalsRowShown="0" headerRowDxfId="62" dataDxfId="61" headerRowBorderDxfId="59" tableBorderDxfId="60">
  <autoFilter ref="A1:L89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30" totalsRowShown="0" headerRowDxfId="46" dataDxfId="45" headerRowBorderDxfId="43" tableBorderDxfId="44" totalsRowBorderDxfId="42">
  <autoFilter ref="A1:L13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8" totalsRowShown="0" headerRowDxfId="29" dataDxfId="28" headerRowBorderDxfId="26" tableBorderDxfId="27">
  <autoFilter ref="A1:L5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88" totalsRowShown="0" headerRowDxfId="13" tableBorderDxfId="12">
  <autoFilter ref="A1:L388"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76"/>
  <sheetViews>
    <sheetView tabSelected="1" workbookViewId="0">
      <selection activeCell="K11" sqref="K11"/>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336.70850173610961</v>
      </c>
      <c r="H2" s="73">
        <v>45662.943402777775</v>
      </c>
      <c r="I2" s="56" t="str">
        <f>IFERROR(VLOOKUP(D2,DB!A:F,6,0),"")</f>
        <v>Generator-SG</v>
      </c>
      <c r="J2" s="56" t="str">
        <f>IFERROR(VLOOKUP(D2,DB!A:G,7,0),"")</f>
        <v>Dead</v>
      </c>
      <c r="K2" s="64" t="s">
        <v>39107</v>
      </c>
      <c r="L2" s="62" t="str">
        <f>IFERROR(VLOOKUP(D2,DB!A:I,9,0),"")</f>
        <v>Latis</v>
      </c>
    </row>
    <row r="3" spans="1:15" ht="91.5">
      <c r="A3" s="125" t="s">
        <v>39108</v>
      </c>
      <c r="B3" s="124" t="str">
        <f>IFERROR(VLOOKUP(D3,DB!A:K,11,0),"")</f>
        <v>R1</v>
      </c>
      <c r="C3" s="124">
        <v>2</v>
      </c>
      <c r="D3" s="56" t="s">
        <v>19777</v>
      </c>
      <c r="E3" s="125" t="s">
        <v>39108</v>
      </c>
      <c r="F3" s="125" t="s">
        <v>39108</v>
      </c>
      <c r="G3" s="121" t="str">
        <f ca="1">IFERROR(NOW()-F3,"-")</f>
        <v>-</v>
      </c>
      <c r="H3" s="155">
        <v>45999.535925925928</v>
      </c>
      <c r="I3" s="124" t="str">
        <f>IFERROR(VLOOKUP(D3,DB!A:F,6,0),"")</f>
        <v>SCECO</v>
      </c>
      <c r="J3" s="124" t="str">
        <f>IFERROR(VLOOKUP(D3,DB!A:G,7,0),"")</f>
        <v>No BB Design+No BB Shifted</v>
      </c>
      <c r="K3" s="120" t="s">
        <v>39109</v>
      </c>
      <c r="L3" s="119" t="str">
        <f>IFERROR(VLOOKUP(D3,DB!A:I,9,0),"")</f>
        <v>Latis</v>
      </c>
    </row>
    <row r="4" spans="1:15" ht="15" customHeight="1">
      <c r="A4" s="125" t="s">
        <v>39110</v>
      </c>
      <c r="B4" s="124" t="str">
        <f>IFERROR(VLOOKUP(D4,DB!A:K,11,0),"")</f>
        <v>R1</v>
      </c>
      <c r="C4" s="124">
        <v>1</v>
      </c>
      <c r="D4" s="56" t="s">
        <v>20064</v>
      </c>
      <c r="E4" s="123" t="s">
        <v>39111</v>
      </c>
      <c r="F4" s="122">
        <v>45999.653310185182</v>
      </c>
      <c r="G4" s="121">
        <f ca="1">IFERROR(NOW()-F4,"-")</f>
        <v>3.6174768538330682E-3</v>
      </c>
      <c r="H4" s="122">
        <v>45999.64775462963</v>
      </c>
      <c r="I4" s="124" t="str">
        <f>IFERROR(VLOOKUP(D4,DB!A:F,6,0),"")</f>
        <v>SCECO</v>
      </c>
      <c r="J4" s="124" t="str">
        <f>IFERROR(VLOOKUP(D4,DB!A:G,7,0),"")</f>
        <v>Vandalized</v>
      </c>
      <c r="K4" s="120" t="s">
        <v>39112</v>
      </c>
      <c r="L4" s="119" t="str">
        <f>IFERROR(VLOOKUP(D4,DB!A:I,9,0),"")</f>
        <v>Latis</v>
      </c>
    </row>
    <row r="5" spans="1:15" ht="15" customHeight="1">
      <c r="A5" s="125"/>
      <c r="B5" s="124" t="str">
        <f>IFERROR(VLOOKUP(D5,DB!A:K,11,0),"")</f>
        <v/>
      </c>
      <c r="C5" s="124"/>
      <c r="D5" s="56"/>
      <c r="E5" s="123"/>
      <c r="F5" s="122"/>
      <c r="G5" s="121">
        <f ca="1">IFERROR(NOW()-F5,"-")</f>
        <v>45999.656927662036</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45999.656927662036</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45999.656927662036</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45999.656927662036</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45999.656927662036</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45999.656927662036</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45999.656927662036</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45999.656927662036</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45999.656927662036</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45999.656927662036</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45999.656927662036</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45999.656927662036</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45999.656927662036</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45999.656927662036</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45999.656927662036</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45999.656927662036</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45999.656927662036</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45999.656927662036</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45999.656927662036</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45999.656927662036</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45999.656927662036</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45999.656927662036</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45999.656927662036</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45999.656927662036</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45999.656927662036</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45999.656927662036</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45999.656927662036</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45999.656927662036</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45999.656927662036</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45999.656927662036</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45999.656927662036</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45999.656927662036</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45999.656927662036</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45999.656927662036</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45999.656927662036</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45999.656927662036</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45999.656927662036</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45999.656927662036</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45999.656927662036</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45999.656927662036</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45999.656927662036</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45999.656927662036</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45999.656927662036</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45999.656927662036</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45999.656927662036</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45999.656927662036</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45999.656927662036</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45999.656927662036</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45999.656927662036</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45999.656927662036</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45999.656927662036</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45999.656927662036</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45999.656927662036</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45999.656927662036</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45999.656927662036</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45999.656927662036</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45999.656927662036</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45999.656927662036</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45999.656927662036</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45999.656927662036</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45999.656927662036</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45999.656927662036</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45999.656927662036</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45999.656927662036</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45999.656927662036</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45999.656927662036</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45999.656927662036</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45999.656927662036</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45999.656927662036</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45999.656927662036</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45999.656927662036</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45999.656927662036</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45999.656927662036</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45999.656927662036</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45999.656927662036</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45999.656927662036</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45999.656927662036</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45999.656927662036</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45999.656927662036</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45999.656927662036</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45999.656927662036</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45999.656927662036</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45999.656927662036</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45999.656927662036</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45999.656927662036</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45999.656927662036</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45999.656927662036</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45999.656927662036</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45999.656927662036</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45999.656927662036</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45999.656927662036</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45999.656927662036</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45999.656927662036</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45999.656927662036</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45999.656927662036</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45999.656927662036</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45999.656927662036</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45999.656927662036</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45999.656927662036</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45999.656927662036</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45999.656927662036</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45999.656927662036</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45999.656927662036</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45999.656927662036</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45999.656927662036</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45999.656927662036</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45999.656927662036</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45999.656927662036</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45999.656927662036</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45999.656927662036</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45999.656927662036</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45999.656927662036</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45999.656927662036</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45999.656927662036</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45999.656927662036</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45999.656927662036</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45999.656927662036</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45999.656927662036</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45999.656927662036</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45999.656927662036</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45999.656927662036</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45999.656927662036</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45999.656927662036</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45999.656927662036</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45999.656927662036</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45999.656927662036</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45999.656927662036</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45999.656927662036</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45999.656927662036</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45999.656927662036</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45999.656927662036</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45999.656927662036</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45999.656927662036</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45999.656927662036</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45999.656927662036</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45999.656927662036</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45999.656927662036</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45999.656927662036</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45999.656927662036</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45999.656927662036</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45999.656927662036</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45999.656927662036</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45999.656927662036</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45999.656927662036</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45999.656927662036</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45999.656927662036</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45999.656927662036</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45999.656927662036</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45999.656927662036</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45999.656927662036</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45999.656927662036</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45999.656927662036</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45999.656927662036</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45999.656927662036</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45999.656927662036</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45999.656927662036</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45999.656927662036</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45999.656927662036</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45999.656927662036</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45999.656927662036</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45999.656927662036</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45999.656927662036</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45999.656927662036</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45999.656927662036</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45999.656927662036</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45999.656927662036</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45999.656927662036</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45999.656927662036</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45999.656927662036</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45999.656927662036</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45999.656927662036</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45999.656927662036</v>
      </c>
      <c r="H176" s="122"/>
      <c r="I176" s="124" t="str">
        <f>IFERROR(VLOOKUP(D176,DB!A:F,6,0),"")</f>
        <v/>
      </c>
      <c r="J176" s="124" t="str">
        <f>IFERROR(VLOOKUP(D176,DB!A:G,7,0),"")</f>
        <v/>
      </c>
      <c r="K176" s="120"/>
      <c r="L176" s="119" t="str">
        <f>IFERROR(VLOOKUP(D176,DB!A:I,9,0),"")</f>
        <v/>
      </c>
    </row>
  </sheetData>
  <customSheetViews>
    <customSheetView guid="{F6042A99-DD27-4453-835D-0834D95730CC}" filter="1" showAutoFilter="1">
      <pageMargins left="0" right="0" top="0" bottom="0" header="0" footer="0"/>
      <autoFilter ref="B1:M1" xr:uid="{E3848983-DC2C-4432-8A8C-22E988426E3E}"/>
    </customSheetView>
  </customSheetViews>
  <dataValidations count="2">
    <dataValidation allowBlank="1" showInputMessage="1" showErrorMessage="1" sqref="E1" xr:uid="{5DBA255D-CDD9-49FB-AD3C-AF70AB4EE696}"/>
    <dataValidation type="list" allowBlank="1" showInputMessage="1" showErrorMessage="1" sqref="E2 E4:E1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52"/>
  <sheetViews>
    <sheetView workbookViewId="0">
      <selection activeCell="D6" sqref="D6"/>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39113</v>
      </c>
      <c r="B2" s="58" t="s">
        <v>27</v>
      </c>
      <c r="C2" s="58">
        <v>1</v>
      </c>
      <c r="D2" s="58" t="s">
        <v>19608</v>
      </c>
      <c r="E2" s="81" t="s">
        <v>39111</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174.65708969907428</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15.269508680554281</v>
      </c>
      <c r="H4" s="97">
        <v>45984.381168981483</v>
      </c>
      <c r="I4" s="18" t="str">
        <f>IFERROR(VLOOKUP(D4,DB!A:F,6,0),"")</f>
        <v>SCECO</v>
      </c>
      <c r="J4" s="18" t="str">
        <f>IFERROR(VLOOKUP(D4,DB!A:G,7,0),"")</f>
        <v>Vandalized</v>
      </c>
      <c r="K4" s="19" t="s">
        <v>39119</v>
      </c>
      <c r="L4" s="18" t="str">
        <f>IFERROR(VLOOKUP(D4,DB!A:I,9,0),"")</f>
        <v>Latis</v>
      </c>
    </row>
    <row r="5" spans="1:12" s="151" customFormat="1" ht="31.5" customHeight="1">
      <c r="A5" s="152" t="s">
        <v>39120</v>
      </c>
      <c r="B5" s="58" t="str">
        <f>IFERROR(VLOOKUP(D5,DB!A:K,11,0),"")</f>
        <v>R2</v>
      </c>
      <c r="C5" s="58">
        <v>1</v>
      </c>
      <c r="D5" s="58" t="s">
        <v>22828</v>
      </c>
      <c r="E5" s="81" t="s">
        <v>39121</v>
      </c>
      <c r="F5" s="71">
        <v>45997.355381944442</v>
      </c>
      <c r="G5" s="72">
        <f ca="1">IFERROR(NOW()-F5,"-")</f>
        <v>2.3015457175933989</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1</v>
      </c>
      <c r="D6" s="18" t="s">
        <v>39124</v>
      </c>
      <c r="E6" s="81" t="s">
        <v>39106</v>
      </c>
      <c r="F6" s="97"/>
      <c r="G6" s="98">
        <f ca="1">IFERROR(NOW()-F6,"-")</f>
        <v>45999.656927662036</v>
      </c>
      <c r="H6" s="154">
        <v>45999.555023148147</v>
      </c>
      <c r="I6" s="18" t="str">
        <f>IFERROR(VLOOKUP(D6,DB!A:F,6,0),"")</f>
        <v>SCECO</v>
      </c>
      <c r="J6" s="18" t="str">
        <f>IFERROR(VLOOKUP(D6,DB!A:G,7,0),"")</f>
        <v>Vandalized</v>
      </c>
      <c r="K6" s="19" t="s">
        <v>39125</v>
      </c>
      <c r="L6" s="18" t="str">
        <f>IFERROR(VLOOKUP(D6,DB!A:I,9,0),"")</f>
        <v>Latis</v>
      </c>
    </row>
    <row r="7" spans="1:12" ht="31.5" customHeight="1">
      <c r="A7" s="96"/>
      <c r="B7" s="18" t="str">
        <f>IFERROR(VLOOKUP(D7,DB!A:K,11,0),"")</f>
        <v/>
      </c>
      <c r="C7" s="18"/>
      <c r="D7" s="18"/>
      <c r="E7" s="81"/>
      <c r="F7" s="97"/>
      <c r="G7" s="98">
        <f ca="1">IFERROR(NOW()-F7,"-")</f>
        <v>45999.656927662036</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45999.656927662036</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45999.656927662036</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45999.656927662036</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45999.656927662036</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45999.656927662036</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45999.656927662036</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45999.656927662036</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45999.656927662036</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45999.656927662036</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45999.656927662036</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45999.656927662036</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45999.656927662036</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45999.656927662036</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45999.656927662036</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45999.656927662036</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45999.656927662036</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45999.656927662036</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45999.656927662036</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45999.656927662036</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45999.656927662036</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45999.656927662036</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45999.656927662036</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45999.656927662036</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45999.656927662036</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45999.656927662036</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45999.656927662036</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45999.656927662036</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45999.656927662036</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45999.656927662036</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45999.656927662036</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45999.656927662036</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45999.656927662036</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45999.656927662036</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45999.656927662036</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45999.656927662036</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45999.656927662036</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45999.656927662036</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45999.656927662036</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45999.656927662036</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45999.656927662036</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45999.656927662036</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45999.656927662036</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45999.656927662036</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45999.656927662036</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45999.656927662036</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45999.656927662036</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45999.656927662036</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45999.656927662036</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45999.656927662036</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45999.656927662036</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45999.656927662036</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45999.656927662036</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45999.656927662036</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45999.656927662036</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45999.656927662036</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45999.656927662036</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45999.656927662036</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45999.656927662036</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45999.656927662036</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45999.656927662036</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45999.656927662036</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45999.656927662036</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45999.656927662036</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45999.656927662036</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45999.656927662036</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45999.656927662036</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45999.656927662036</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45999.656927662036</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45999.656927662036</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45999.656927662036</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45999.656927662036</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45999.656927662036</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45999.656927662036</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45999.656927662036</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45999.656927662036</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45999.656927662036</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45999.656927662036</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45999.656927662036</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45999.656927662036</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45999.656927662036</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45999.656927662036</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45999.656927662036</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45999.656927662036</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45999.656927662036</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45999.656927662036</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45999.656927662036</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45999.656927662036</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45999.656927662036</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45999.656927662036</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45999.656927662036</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45999.656927662036</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45999.656927662036</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45999.656927662036</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45999.656927662036</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45999.656927662036</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45999.656927662036</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45999.656927662036</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45999.656927662036</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45999.656927662036</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45999.656927662036</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45999.656927662036</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45999.656927662036</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45999.656927662036</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45999.656927662036</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45999.656927662036</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81"/>
      <c r="F113" s="97"/>
      <c r="G113" s="98">
        <f ca="1">IFERROR(NOW()-F113,"-")</f>
        <v>45999.656927662036</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81"/>
      <c r="F114" s="97"/>
      <c r="G114" s="98">
        <f ca="1">IFERROR(NOW()-F114,"-")</f>
        <v>45999.656927662036</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81"/>
      <c r="F115" s="97"/>
      <c r="G115" s="98">
        <f ca="1">IFERROR(NOW()-F115,"-")</f>
        <v>45999.656927662036</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81"/>
      <c r="F116" s="97"/>
      <c r="G116" s="98">
        <f ca="1">IFERROR(NOW()-F116,"-")</f>
        <v>45999.656927662036</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81"/>
      <c r="F117" s="97"/>
      <c r="G117" s="98">
        <f ca="1">IFERROR(NOW()-F117,"-")</f>
        <v>45999.656927662036</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81"/>
      <c r="F118" s="97"/>
      <c r="G118" s="98">
        <f ca="1">IFERROR(NOW()-F118,"-")</f>
        <v>45999.656927662036</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81"/>
      <c r="F119" s="97"/>
      <c r="G119" s="98">
        <f ca="1">IFERROR(NOW()-F119,"-")</f>
        <v>45999.656927662036</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81"/>
      <c r="F120" s="97"/>
      <c r="G120" s="98">
        <f ca="1">IFERROR(NOW()-F120,"-")</f>
        <v>45999.656927662036</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81"/>
      <c r="F121" s="97"/>
      <c r="G121" s="98">
        <f ca="1">IFERROR(NOW()-F121,"-")</f>
        <v>45999.656927662036</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81"/>
      <c r="F122" s="97"/>
      <c r="G122" s="98">
        <f ca="1">IFERROR(NOW()-F122,"-")</f>
        <v>45999.656927662036</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81"/>
      <c r="F123" s="97"/>
      <c r="G123" s="98">
        <f ca="1">IFERROR(NOW()-F123,"-")</f>
        <v>45999.656927662036</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81"/>
      <c r="F124" s="97"/>
      <c r="G124" s="98">
        <f ca="1">IFERROR(NOW()-F124,"-")</f>
        <v>45999.656927662036</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45999.656927662036</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45999.656927662036</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45999.656927662036</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45999.656927662036</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45999.656927662036</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45999.656927662036</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45999.656927662036</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45999.656927662036</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45999.656927662036</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45999.656927662036</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45999.656927662036</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45999.656927662036</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45999.656927662036</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45999.656927662036</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45999.656927662036</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45999.656927662036</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45999.656927662036</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45999.656927662036</v>
      </c>
      <c r="H142" s="97"/>
      <c r="I142" s="18" t="str">
        <f>IFERROR(VLOOKUP(D142,DB!A:F,6,0),"")</f>
        <v/>
      </c>
      <c r="J142" s="18" t="str">
        <f>IFERROR(VLOOKUP(D142,DB!A:G,7,0),"")</f>
        <v/>
      </c>
      <c r="K142" s="19"/>
      <c r="L142" s="18" t="str">
        <f>IFERROR(VLOOKUP(D142,DB!A:I,9,0),"")</f>
        <v/>
      </c>
    </row>
    <row r="143" spans="1:12" ht="31.5" customHeight="1">
      <c r="A143" s="146"/>
      <c r="B143" s="147" t="str">
        <f>IFERROR(VLOOKUP(D143,DB!A:K,11,0),"")</f>
        <v/>
      </c>
      <c r="C143" s="147"/>
      <c r="D143" s="147"/>
      <c r="E143" s="147"/>
      <c r="F143" s="148"/>
      <c r="G143" s="149">
        <f ca="1">IFERROR(NOW()-F143,"-")</f>
        <v>45999.656927662036</v>
      </c>
      <c r="H143" s="148"/>
      <c r="I143" s="147" t="str">
        <f>IFERROR(VLOOKUP(D143,DB!A:F,6,0),"")</f>
        <v/>
      </c>
      <c r="J143" s="147" t="str">
        <f>IFERROR(VLOOKUP(D143,DB!A:G,7,0),"")</f>
        <v/>
      </c>
      <c r="K143" s="150"/>
      <c r="L143" s="147" t="str">
        <f>IFERROR(VLOOKUP(D143,DB!A:I,9,0),"")</f>
        <v/>
      </c>
    </row>
    <row r="144" spans="1:12" ht="31.5" customHeight="1">
      <c r="A144" s="96"/>
      <c r="B144" s="18" t="str">
        <f>IFERROR(VLOOKUP(D144,DB!A:K,11,0),"")</f>
        <v/>
      </c>
      <c r="C144" s="18"/>
      <c r="D144" s="18"/>
      <c r="E144" s="18"/>
      <c r="F144" s="97"/>
      <c r="G144" s="98">
        <f ca="1">IFERROR(NOW()-F144,"-")</f>
        <v>45999.656927662036</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45999.656927662036</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45999.656927662036</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45999.656927662036</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45999.656927662036</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45999.656927662036</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45999.656927662036</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45999.656927662036</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45999.656927662036</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45999.656927662036</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45999.656927662036</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45999.656927662036</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45999.656927662036</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45999.656927662036</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45999.656927662036</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45999.656927662036</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45999.656927662036</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45999.656927662036</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45999.656927662036</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45999.656927662036</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45999.656927662036</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45999.656927662036</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45999.656927662036</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45999.656927662036</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45999.656927662036</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45999.656927662036</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45999.656927662036</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45999.656927662036</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45999.656927662036</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45999.656927662036</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45999.656927662036</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45999.656927662036</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45999.656927662036</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45999.656927662036</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45999.656927662036</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45999.656927662036</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45999.656927662036</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45999.656927662036</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45999.656927662036</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45999.656927662036</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45999.656927662036</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45999.656927662036</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45999.656927662036</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45999.656927662036</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45999.656927662036</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45999.656927662036</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45999.656927662036</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45999.656927662036</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45999.656927662036</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45999.656927662036</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45999.656927662036</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45999.656927662036</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45999.656927662036</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45999.656927662036</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45999.656927662036</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45999.656927662036</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45999.656927662036</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45999.656927662036</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45999.656927662036</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45999.656927662036</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45999.656927662036</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45999.656927662036</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45999.656927662036</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45999.656927662036</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45999.656927662036</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45999.656927662036</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45999.656927662036</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45999.656927662036</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45999.656927662036</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45999.656927662036</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45999.656927662036</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45999.656927662036</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45999.656927662036</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45999.656927662036</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45999.656927662036</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45999.656927662036</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45999.656927662036</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45999.656927662036</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45999.656927662036</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45999.656927662036</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45999.656927662036</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45999.656927662036</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45999.656927662036</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45999.656927662036</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45999.656927662036</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45999.656927662036</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45999.656927662036</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45999.656927662036</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45999.656927662036</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45999.656927662036</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45999.656927662036</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45999.656927662036</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45999.656927662036</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45999.656927662036</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45999.656927662036</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45999.656927662036</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45999.656927662036</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45999.656927662036</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45999.656927662036</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45999.656927662036</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45999.656927662036</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45999.656927662036</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45999.656927662036</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45999.656927662036</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45999.656927662036</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45999.656927662036</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45999.656927662036</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45999.656927662036</v>
      </c>
      <c r="H251" s="97"/>
      <c r="I251" s="18" t="str">
        <f>IFERROR(VLOOKUP(D251,DB!A:F,6,0),"")</f>
        <v/>
      </c>
      <c r="J251" s="18" t="str">
        <f>IFERROR(VLOOKUP(D251,DB!A:G,7,0),"")</f>
        <v/>
      </c>
      <c r="K251" s="19"/>
      <c r="L251" s="18" t="str">
        <f>IFERROR(VLOOKUP(D251,DB!A:I,9,0),"")</f>
        <v/>
      </c>
    </row>
    <row r="252" spans="1:12" ht="31.5" customHeight="1">
      <c r="A252" s="146"/>
      <c r="B252" s="147" t="str">
        <f>IFERROR(VLOOKUP(D252,DB!A:K,11,0),"")</f>
        <v/>
      </c>
      <c r="C252" s="147"/>
      <c r="D252" s="147"/>
      <c r="E252" s="147"/>
      <c r="F252" s="148"/>
      <c r="G252" s="149">
        <f ca="1">IFERROR(NOW()-F252,"-")</f>
        <v>45999.656927662036</v>
      </c>
      <c r="H252" s="148"/>
      <c r="I252" s="147" t="str">
        <f>IFERROR(VLOOKUP(D252,DB!A:F,6,0),"")</f>
        <v/>
      </c>
      <c r="J252" s="147" t="str">
        <f>IFERROR(VLOOKUP(D252,DB!A:G,7,0),"")</f>
        <v/>
      </c>
      <c r="K252" s="150"/>
      <c r="L252" s="147" t="str">
        <f>IFERROR(VLOOKUP(D252,DB!A:I,9,0),"")</f>
        <v/>
      </c>
    </row>
  </sheetData>
  <dataValidations count="2">
    <dataValidation allowBlank="1" showInputMessage="1" showErrorMessage="1" sqref="E1" xr:uid="{4D935161-CDD3-4592-B877-3FB59C99E142}"/>
    <dataValidation type="list" allowBlank="1" showInputMessage="1" showErrorMessage="1" sqref="E3:E12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96"/>
  <sheetViews>
    <sheetView workbookViewId="0">
      <selection activeCell="A2" sqref="A2:XFD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9" ca="1" si="0">IFERROR(NOW()-F2,"-")</f>
        <v>45999.656927662036</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45999.656927662036</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45999.656927662036</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45999.656927662036</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45999.656927662036</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45999.656927662036</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45999.656927662036</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45999.656927662036</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45999.656927662036</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58" t="str">
        <f>IFERROR(VLOOKUP(#REF!,DB!#REF!,7,0),"")</f>
        <v/>
      </c>
      <c r="E11" s="18"/>
      <c r="F11" s="20"/>
      <c r="G11" s="21">
        <f t="shared" ca="1" si="0"/>
        <v>45999.656927662036</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45999.656927662036</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45999.656927662036</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45999.656927662036</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45999.656927662036</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45999.656927662036</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45999.656927662036</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45999.656927662036</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45999.656927662036</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45999.656927662036</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45999.656927662036</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45999.656927662036</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45999.656927662036</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45999.656927662036</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45999.656927662036</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45999.656927662036</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45999.656927662036</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45999.656927662036</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0"/>
        <v>45999.656927662036</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0"/>
        <v>45999.656927662036</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0"/>
        <v>45999.656927662036</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0"/>
        <v>45999.656927662036</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0"/>
        <v>45999.656927662036</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0"/>
        <v>45999.656927662036</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0"/>
        <v>45999.656927662036</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0"/>
        <v>45999.656927662036</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0"/>
        <v>45999.656927662036</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0"/>
        <v>45999.656927662036</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0"/>
        <v>45999.656927662036</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0"/>
        <v>45999.656927662036</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0"/>
        <v>45999.656927662036</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0"/>
        <v>45999.656927662036</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0"/>
        <v>45999.656927662036</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0"/>
        <v>45999.656927662036</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0"/>
        <v>45999.656927662036</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0"/>
        <v>45999.656927662036</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0"/>
        <v>45999.656927662036</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0"/>
        <v>45999.656927662036</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0"/>
        <v>45999.656927662036</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ref="G50:G113" ca="1" si="1">IFERROR(NOW()-F50,"-")</f>
        <v>45999.656927662036</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45999.656927662036</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45999.656927662036</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45999.656927662036</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45999.656927662036</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45999.656927662036</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45999.656927662036</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45999.656927662036</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45999.656927662036</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45999.656927662036</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45999.656927662036</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45999.656927662036</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45999.656927662036</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45999.656927662036</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45999.656927662036</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45999.656927662036</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45999.656927662036</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45999.656927662036</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45999.656927662036</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45999.656927662036</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45999.656927662036</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45999.656927662036</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45999.656927662036</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45999.656927662036</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45999.656927662036</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45999.656927662036</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45999.656927662036</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45999.656927662036</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45999.656927662036</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45999.656927662036</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45999.656927662036</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45999.656927662036</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45999.656927662036</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45999.656927662036</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45999.656927662036</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45999.656927662036</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45999.656927662036</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45999.656927662036</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45999.656927662036</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45999.656927662036</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45999.656927662036</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45999.656927662036</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45999.656927662036</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1"/>
        <v>45999.656927662036</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1"/>
        <v>45999.656927662036</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1"/>
        <v>45999.656927662036</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1"/>
        <v>45999.656927662036</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1"/>
        <v>45999.656927662036</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1"/>
        <v>45999.656927662036</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1"/>
        <v>45999.656927662036</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1"/>
        <v>45999.656927662036</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1"/>
        <v>45999.656927662036</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1"/>
        <v>45999.656927662036</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1"/>
        <v>45999.656927662036</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1"/>
        <v>45999.656927662036</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1"/>
        <v>45999.656927662036</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1"/>
        <v>45999.656927662036</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1"/>
        <v>45999.656927662036</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1"/>
        <v>45999.656927662036</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1"/>
        <v>45999.656927662036</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1"/>
        <v>45999.656927662036</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1"/>
        <v>45999.656927662036</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1"/>
        <v>45999.656927662036</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1"/>
        <v>45999.656927662036</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ref="G114:G177" ca="1" si="2">IFERROR(NOW()-F114,"-")</f>
        <v>45999.656927662036</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45999.656927662036</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45999.656927662036</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45999.656927662036</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45999.656927662036</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45999.656927662036</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45999.656927662036</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45999.656927662036</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45999.656927662036</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45999.656927662036</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45999.656927662036</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45999.656927662036</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45999.656927662036</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45999.656927662036</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45999.656927662036</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45999.656927662036</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45999.656927662036</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45999.656927662036</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45999.656927662036</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45999.656927662036</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45999.656927662036</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45999.656927662036</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45999.656927662036</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45999.656927662036</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45999.656927662036</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45999.656927662036</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45999.656927662036</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45999.656927662036</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45999.656927662036</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45999.656927662036</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45999.656927662036</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45999.656927662036</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45999.656927662036</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45999.656927662036</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45999.656927662036</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45999.656927662036</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45999.656927662036</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45999.656927662036</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45999.656927662036</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45999.656927662036</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45999.656927662036</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45999.656927662036</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45999.656927662036</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2"/>
        <v>45999.656927662036</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2"/>
        <v>45999.656927662036</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2"/>
        <v>45999.656927662036</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2"/>
        <v>45999.656927662036</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2"/>
        <v>45999.656927662036</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2"/>
        <v>45999.656927662036</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2"/>
        <v>45999.656927662036</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2"/>
        <v>45999.656927662036</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2"/>
        <v>45999.656927662036</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2"/>
        <v>45999.656927662036</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2"/>
        <v>45999.656927662036</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2"/>
        <v>45999.656927662036</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2"/>
        <v>45999.656927662036</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2"/>
        <v>45999.656927662036</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2"/>
        <v>45999.656927662036</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2"/>
        <v>45999.656927662036</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2"/>
        <v>45999.656927662036</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2"/>
        <v>45999.656927662036</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2"/>
        <v>45999.656927662036</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2"/>
        <v>45999.656927662036</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2"/>
        <v>45999.656927662036</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ref="G178:G241" ca="1" si="3">IFERROR(NOW()-F178,"-")</f>
        <v>45999.656927662036</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45999.656927662036</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45999.656927662036</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45999.656927662036</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45999.656927662036</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45999.656927662036</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45999.656927662036</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45999.656927662036</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45999.656927662036</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45999.656927662036</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45999.656927662036</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45999.656927662036</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45999.656927662036</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45999.656927662036</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45999.656927662036</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45999.656927662036</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45999.656927662036</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45999.656927662036</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45999.656927662036</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45999.656927662036</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45999.656927662036</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45999.656927662036</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45999.656927662036</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45999.656927662036</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45999.656927662036</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45999.656927662036</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45999.656927662036</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45999.656927662036</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45999.656927662036</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45999.656927662036</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45999.656927662036</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45999.656927662036</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45999.656927662036</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45999.656927662036</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45999.656927662036</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45999.656927662036</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45999.656927662036</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45999.656927662036</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45999.656927662036</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45999.656927662036</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45999.656927662036</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45999.656927662036</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45999.656927662036</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3"/>
        <v>45999.656927662036</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3"/>
        <v>45999.656927662036</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3"/>
        <v>45999.656927662036</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3"/>
        <v>45999.656927662036</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3"/>
        <v>45999.656927662036</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3"/>
        <v>45999.656927662036</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3"/>
        <v>45999.656927662036</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3"/>
        <v>45999.656927662036</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3"/>
        <v>45999.656927662036</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3"/>
        <v>45999.656927662036</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3"/>
        <v>45999.656927662036</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3"/>
        <v>45999.656927662036</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3"/>
        <v>45999.656927662036</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3"/>
        <v>45999.656927662036</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3"/>
        <v>45999.656927662036</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3"/>
        <v>45999.656927662036</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3"/>
        <v>45999.656927662036</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3"/>
        <v>45999.656927662036</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3"/>
        <v>45999.656927662036</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3"/>
        <v>45999.656927662036</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3"/>
        <v>45999.656927662036</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ref="G242:G305" ca="1" si="4">IFERROR(NOW()-F242,"-")</f>
        <v>45999.656927662036</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45999.656927662036</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45999.656927662036</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45999.656927662036</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45999.656927662036</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45999.656927662036</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45999.656927662036</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45999.656927662036</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45999.656927662036</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45999.656927662036</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45999.656927662036</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45999.656927662036</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45999.656927662036</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45999.656927662036</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45999.656927662036</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45999.656927662036</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45999.656927662036</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45999.656927662036</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45999.656927662036</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45999.656927662036</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45999.656927662036</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45999.656927662036</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45999.656927662036</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45999.656927662036</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45999.656927662036</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45999.656927662036</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45999.656927662036</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45999.656927662036</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45999.656927662036</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45999.656927662036</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45999.656927662036</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45999.656927662036</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45999.656927662036</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45999.656927662036</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45999.656927662036</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45999.656927662036</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45999.656927662036</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45999.656927662036</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45999.656927662036</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45999.656927662036</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45999.656927662036</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45999.656927662036</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45999.656927662036</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4"/>
        <v>45999.656927662036</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4"/>
        <v>45999.656927662036</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4"/>
        <v>45999.656927662036</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4"/>
        <v>45999.656927662036</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4"/>
        <v>45999.656927662036</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4"/>
        <v>45999.656927662036</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4"/>
        <v>45999.656927662036</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4"/>
        <v>45999.656927662036</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4"/>
        <v>45999.656927662036</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4"/>
        <v>45999.656927662036</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4"/>
        <v>45999.656927662036</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4"/>
        <v>45999.656927662036</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4"/>
        <v>45999.656927662036</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4"/>
        <v>45999.656927662036</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4"/>
        <v>45999.656927662036</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4"/>
        <v>45999.656927662036</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4"/>
        <v>45999.656927662036</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4"/>
        <v>45999.656927662036</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4"/>
        <v>45999.656927662036</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4"/>
        <v>45999.656927662036</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4"/>
        <v>45999.656927662036</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ref="G306:G369" ca="1" si="5">IFERROR(NOW()-F306,"-")</f>
        <v>45999.656927662036</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45999.656927662036</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45999.656927662036</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45999.656927662036</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45999.656927662036</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45999.656927662036</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45999.656927662036</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45999.656927662036</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45999.656927662036</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45999.656927662036</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45999.656927662036</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45999.656927662036</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45999.656927662036</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45999.656927662036</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45999.656927662036</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45999.656927662036</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45999.656927662036</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45999.656927662036</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45999.656927662036</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45999.656927662036</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45999.656927662036</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45999.656927662036</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45999.656927662036</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45999.656927662036</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45999.656927662036</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45999.656927662036</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45999.656927662036</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45999.656927662036</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45999.656927662036</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45999.656927662036</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45999.656927662036</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45999.656927662036</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45999.656927662036</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45999.656927662036</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45999.656927662036</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45999.656927662036</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45999.656927662036</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45999.656927662036</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45999.656927662036</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45999.656927662036</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45999.656927662036</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45999.656927662036</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45999.656927662036</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5"/>
        <v>45999.656927662036</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5"/>
        <v>45999.656927662036</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5"/>
        <v>45999.656927662036</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5"/>
        <v>45999.656927662036</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5"/>
        <v>45999.656927662036</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5"/>
        <v>45999.656927662036</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5"/>
        <v>45999.656927662036</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5"/>
        <v>45999.656927662036</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5"/>
        <v>45999.656927662036</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5"/>
        <v>45999.656927662036</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5"/>
        <v>45999.656927662036</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5"/>
        <v>45999.656927662036</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5"/>
        <v>45999.656927662036</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5"/>
        <v>45999.656927662036</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5"/>
        <v>45999.656927662036</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5"/>
        <v>45999.656927662036</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5"/>
        <v>45999.656927662036</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5"/>
        <v>45999.656927662036</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5"/>
        <v>45999.656927662036</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5"/>
        <v>45999.656927662036</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5"/>
        <v>45999.656927662036</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ref="G370:G433" ca="1" si="6">IFERROR(NOW()-F370,"-")</f>
        <v>45999.656927662036</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45999.656927662036</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45999.656927662036</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45999.656927662036</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45999.656927662036</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45999.656927662036</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45999.656927662036</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45999.656927662036</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45999.656927662036</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45999.656927662036</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45999.656927662036</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45999.656927662036</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45999.656927662036</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45999.656927662036</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45999.656927662036</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45999.656927662036</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45999.656927662036</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45999.656927662036</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45999.656927662036</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45999.656927662036</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45999.656927662036</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45999.656927662036</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45999.656927662036</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45999.656927662036</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45999.656927662036</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45999.656927662036</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45999.656927662036</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45999.656927662036</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45999.656927662036</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45999.656927662036</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45999.656927662036</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45999.656927662036</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45999.656927662036</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45999.656927662036</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45999.656927662036</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45999.656927662036</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45999.656927662036</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45999.656927662036</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45999.656927662036</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45999.656927662036</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45999.656927662036</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45999.656927662036</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45999.656927662036</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6"/>
        <v>45999.656927662036</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6"/>
        <v>45999.656927662036</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6"/>
        <v>45999.656927662036</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6"/>
        <v>45999.656927662036</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6"/>
        <v>45999.656927662036</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6"/>
        <v>45999.656927662036</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6"/>
        <v>45999.656927662036</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6"/>
        <v>45999.656927662036</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6"/>
        <v>45999.656927662036</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6"/>
        <v>45999.656927662036</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6"/>
        <v>45999.656927662036</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6"/>
        <v>45999.656927662036</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6"/>
        <v>45999.656927662036</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6"/>
        <v>45999.656927662036</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6"/>
        <v>45999.656927662036</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6"/>
        <v>45999.656927662036</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6"/>
        <v>45999.656927662036</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6"/>
        <v>45999.656927662036</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6"/>
        <v>45999.656927662036</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6"/>
        <v>45999.656927662036</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6"/>
        <v>45999.656927662036</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ref="G434:G497" ca="1" si="7">IFERROR(NOW()-F434,"-")</f>
        <v>45999.656927662036</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45999.656927662036</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45999.656927662036</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45999.656927662036</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45999.656927662036</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45999.656927662036</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45999.656927662036</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45999.656927662036</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45999.656927662036</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45999.656927662036</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45999.656927662036</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45999.656927662036</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45999.656927662036</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45999.656927662036</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45999.656927662036</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45999.656927662036</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45999.656927662036</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45999.656927662036</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45999.656927662036</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45999.656927662036</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45999.656927662036</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45999.656927662036</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45999.656927662036</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45999.656927662036</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45999.656927662036</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45999.656927662036</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45999.656927662036</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45999.656927662036</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45999.656927662036</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45999.656927662036</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45999.656927662036</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45999.656927662036</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45999.656927662036</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45999.656927662036</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45999.656927662036</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45999.656927662036</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45999.656927662036</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45999.656927662036</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45999.656927662036</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45999.656927662036</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45999.656927662036</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45999.656927662036</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45999.656927662036</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7"/>
        <v>45999.656927662036</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7"/>
        <v>45999.656927662036</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7"/>
        <v>45999.656927662036</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7"/>
        <v>45999.656927662036</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7"/>
        <v>45999.656927662036</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7"/>
        <v>45999.656927662036</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7"/>
        <v>45999.656927662036</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7"/>
        <v>45999.656927662036</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7"/>
        <v>45999.656927662036</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7"/>
        <v>45999.656927662036</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7"/>
        <v>45999.656927662036</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7"/>
        <v>45999.656927662036</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7"/>
        <v>45999.656927662036</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7"/>
        <v>45999.656927662036</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7"/>
        <v>45999.656927662036</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7"/>
        <v>45999.656927662036</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7"/>
        <v>45999.656927662036</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7"/>
        <v>45999.656927662036</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7"/>
        <v>45999.656927662036</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7"/>
        <v>45999.656927662036</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7"/>
        <v>45999.656927662036</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ref="G498:G561" ca="1" si="8">IFERROR(NOW()-F498,"-")</f>
        <v>45999.656927662036</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45999.656927662036</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45999.656927662036</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45999.656927662036</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45999.656927662036</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45999.656927662036</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45999.656927662036</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45999.656927662036</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45999.656927662036</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45999.656927662036</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45999.656927662036</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45999.656927662036</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45999.656927662036</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45999.656927662036</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45999.656927662036</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45999.656927662036</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45999.656927662036</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45999.656927662036</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45999.656927662036</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45999.656927662036</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45999.656927662036</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45999.656927662036</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45999.656927662036</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45999.656927662036</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45999.656927662036</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45999.656927662036</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45999.656927662036</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45999.656927662036</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45999.656927662036</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45999.656927662036</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45999.656927662036</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45999.656927662036</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45999.656927662036</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45999.656927662036</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45999.656927662036</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45999.656927662036</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45999.656927662036</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45999.656927662036</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45999.656927662036</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45999.656927662036</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45999.656927662036</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45999.656927662036</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45999.656927662036</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8"/>
        <v>45999.656927662036</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8"/>
        <v>45999.656927662036</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8"/>
        <v>45999.656927662036</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8"/>
        <v>45999.656927662036</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8"/>
        <v>45999.656927662036</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8"/>
        <v>45999.656927662036</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8"/>
        <v>45999.656927662036</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8"/>
        <v>45999.656927662036</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8"/>
        <v>45999.656927662036</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8"/>
        <v>45999.656927662036</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8"/>
        <v>45999.656927662036</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8"/>
        <v>45999.656927662036</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8"/>
        <v>45999.656927662036</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8"/>
        <v>45999.656927662036</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8"/>
        <v>45999.656927662036</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8"/>
        <v>45999.656927662036</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8"/>
        <v>45999.656927662036</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8"/>
        <v>45999.656927662036</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8"/>
        <v>45999.656927662036</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8"/>
        <v>45999.656927662036</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8"/>
        <v>45999.656927662036</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ref="G562:G625" ca="1" si="9">IFERROR(NOW()-F562,"-")</f>
        <v>45999.656927662036</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45999.656927662036</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45999.656927662036</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45999.656927662036</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45999.656927662036</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45999.656927662036</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45999.656927662036</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45999.656927662036</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45999.656927662036</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45999.656927662036</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45999.656927662036</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45999.656927662036</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45999.656927662036</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45999.656927662036</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45999.656927662036</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45999.656927662036</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45999.656927662036</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45999.656927662036</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45999.656927662036</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45999.656927662036</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45999.656927662036</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45999.656927662036</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45999.656927662036</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45999.656927662036</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45999.656927662036</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45999.656927662036</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45999.656927662036</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45999.656927662036</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45999.656927662036</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45999.656927662036</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45999.656927662036</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45999.656927662036</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45999.656927662036</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45999.656927662036</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45999.656927662036</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45999.656927662036</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45999.656927662036</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45999.656927662036</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45999.656927662036</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45999.656927662036</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45999.656927662036</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45999.656927662036</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45999.656927662036</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9"/>
        <v>45999.656927662036</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9"/>
        <v>45999.656927662036</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9"/>
        <v>45999.656927662036</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9"/>
        <v>45999.656927662036</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9"/>
        <v>45999.656927662036</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9"/>
        <v>45999.656927662036</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9"/>
        <v>45999.656927662036</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9"/>
        <v>45999.656927662036</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9"/>
        <v>45999.656927662036</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9"/>
        <v>45999.656927662036</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9"/>
        <v>45999.656927662036</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9"/>
        <v>45999.656927662036</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9"/>
        <v>45999.656927662036</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9"/>
        <v>45999.656927662036</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9"/>
        <v>45999.656927662036</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9"/>
        <v>45999.656927662036</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9"/>
        <v>45999.656927662036</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9"/>
        <v>45999.656927662036</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9"/>
        <v>45999.656927662036</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9"/>
        <v>45999.656927662036</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9"/>
        <v>45999.656927662036</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ref="G626:G689" ca="1" si="10">IFERROR(NOW()-F626,"-")</f>
        <v>45999.656927662036</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45999.656927662036</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45999.656927662036</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45999.656927662036</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45999.656927662036</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45999.656927662036</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45999.656927662036</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45999.656927662036</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45999.656927662036</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45999.656927662036</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45999.656927662036</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45999.656927662036</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45999.656927662036</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45999.656927662036</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45999.656927662036</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45999.656927662036</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45999.656927662036</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45999.656927662036</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45999.656927662036</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45999.656927662036</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45999.656927662036</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45999.656927662036</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45999.656927662036</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45999.656927662036</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45999.656927662036</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45999.656927662036</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45999.656927662036</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45999.656927662036</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45999.656927662036</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45999.656927662036</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45999.656927662036</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45999.656927662036</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45999.656927662036</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45999.656927662036</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45999.656927662036</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45999.656927662036</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45999.656927662036</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45999.656927662036</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45999.656927662036</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45999.656927662036</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45999.656927662036</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45999.656927662036</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45999.656927662036</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0"/>
        <v>45999.656927662036</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0"/>
        <v>45999.656927662036</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0"/>
        <v>45999.656927662036</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0"/>
        <v>45999.656927662036</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0"/>
        <v>45999.656927662036</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0"/>
        <v>45999.656927662036</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0"/>
        <v>45999.656927662036</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0"/>
        <v>45999.656927662036</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0"/>
        <v>45999.656927662036</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0"/>
        <v>45999.656927662036</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0"/>
        <v>45999.656927662036</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0"/>
        <v>45999.656927662036</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0"/>
        <v>45999.656927662036</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0"/>
        <v>45999.656927662036</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0"/>
        <v>45999.656927662036</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0"/>
        <v>45999.656927662036</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0"/>
        <v>45999.656927662036</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0"/>
        <v>45999.656927662036</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0"/>
        <v>45999.656927662036</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0"/>
        <v>45999.656927662036</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0"/>
        <v>45999.656927662036</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ref="G690:G753" ca="1" si="11">IFERROR(NOW()-F690,"-")</f>
        <v>45999.656927662036</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45999.656927662036</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45999.656927662036</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45999.656927662036</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45999.656927662036</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45999.656927662036</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45999.656927662036</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45999.656927662036</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45999.656927662036</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45999.656927662036</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45999.656927662036</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45999.656927662036</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45999.656927662036</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45999.656927662036</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45999.656927662036</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45999.656927662036</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45999.656927662036</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45999.656927662036</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45999.656927662036</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45999.656927662036</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45999.656927662036</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45999.656927662036</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45999.656927662036</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45999.656927662036</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45999.656927662036</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45999.656927662036</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45999.656927662036</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45999.656927662036</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45999.656927662036</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45999.656927662036</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45999.656927662036</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45999.656927662036</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45999.656927662036</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45999.656927662036</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45999.656927662036</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45999.656927662036</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45999.656927662036</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45999.656927662036</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45999.656927662036</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45999.656927662036</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45999.656927662036</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45999.656927662036</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45999.656927662036</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1"/>
        <v>45999.656927662036</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1"/>
        <v>45999.656927662036</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1"/>
        <v>45999.656927662036</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1"/>
        <v>45999.656927662036</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1"/>
        <v>45999.656927662036</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1"/>
        <v>45999.656927662036</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1"/>
        <v>45999.656927662036</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1"/>
        <v>45999.656927662036</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1"/>
        <v>45999.656927662036</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1"/>
        <v>45999.656927662036</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1"/>
        <v>45999.656927662036</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1"/>
        <v>45999.656927662036</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1"/>
        <v>45999.656927662036</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1"/>
        <v>45999.656927662036</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1"/>
        <v>45999.656927662036</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1"/>
        <v>45999.656927662036</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1"/>
        <v>45999.656927662036</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1"/>
        <v>45999.656927662036</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1"/>
        <v>45999.656927662036</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1"/>
        <v>45999.656927662036</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1"/>
        <v>45999.656927662036</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ref="G754:G817" ca="1" si="12">IFERROR(NOW()-F754,"-")</f>
        <v>45999.656927662036</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45999.656927662036</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45999.656927662036</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45999.656927662036</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45999.656927662036</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45999.656927662036</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45999.656927662036</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45999.656927662036</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45999.656927662036</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45999.656927662036</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45999.656927662036</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45999.656927662036</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45999.656927662036</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45999.656927662036</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45999.656927662036</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45999.656927662036</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45999.656927662036</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45999.656927662036</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45999.656927662036</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45999.656927662036</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45999.656927662036</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45999.656927662036</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45999.656927662036</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45999.656927662036</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45999.656927662036</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45999.656927662036</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45999.656927662036</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45999.656927662036</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45999.656927662036</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45999.656927662036</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45999.656927662036</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45999.656927662036</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45999.656927662036</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45999.656927662036</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45999.656927662036</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45999.656927662036</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45999.656927662036</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45999.656927662036</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45999.656927662036</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45999.656927662036</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45999.656927662036</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45999.656927662036</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45999.656927662036</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2"/>
        <v>45999.656927662036</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2"/>
        <v>45999.656927662036</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2"/>
        <v>45999.656927662036</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2"/>
        <v>45999.656927662036</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2"/>
        <v>45999.656927662036</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2"/>
        <v>45999.656927662036</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2"/>
        <v>45999.656927662036</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2"/>
        <v>45999.656927662036</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2"/>
        <v>45999.656927662036</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2"/>
        <v>45999.656927662036</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2"/>
        <v>45999.656927662036</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2"/>
        <v>45999.656927662036</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2"/>
        <v>45999.656927662036</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2"/>
        <v>45999.656927662036</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2"/>
        <v>45999.656927662036</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2"/>
        <v>45999.656927662036</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2"/>
        <v>45999.656927662036</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2"/>
        <v>45999.656927662036</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2"/>
        <v>45999.656927662036</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2"/>
        <v>45999.656927662036</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2"/>
        <v>45999.656927662036</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ref="G818:G881" ca="1" si="13">IFERROR(NOW()-F818,"-")</f>
        <v>45999.656927662036</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45999.656927662036</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45999.656927662036</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45999.656927662036</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45999.656927662036</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45999.656927662036</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45999.656927662036</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45999.656927662036</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45999.656927662036</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45999.656927662036</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45999.656927662036</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45999.656927662036</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45999.656927662036</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45999.656927662036</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45999.656927662036</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45999.656927662036</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45999.656927662036</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45999.656927662036</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45999.656927662036</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45999.656927662036</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45999.656927662036</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45999.656927662036</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45999.656927662036</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45999.656927662036</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45999.656927662036</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45999.656927662036</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45999.656927662036</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45999.656927662036</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45999.656927662036</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45999.656927662036</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45999.656927662036</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45999.656927662036</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45999.656927662036</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45999.656927662036</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45999.656927662036</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45999.656927662036</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45999.656927662036</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45999.656927662036</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45999.656927662036</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45999.656927662036</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45999.656927662036</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45999.656927662036</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45999.656927662036</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3"/>
        <v>45999.656927662036</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3"/>
        <v>45999.656927662036</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3"/>
        <v>45999.656927662036</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3"/>
        <v>45999.656927662036</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3"/>
        <v>45999.656927662036</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3"/>
        <v>45999.656927662036</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3"/>
        <v>45999.656927662036</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3"/>
        <v>45999.656927662036</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3"/>
        <v>45999.656927662036</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3"/>
        <v>45999.656927662036</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3"/>
        <v>45999.656927662036</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3"/>
        <v>45999.656927662036</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3"/>
        <v>45999.656927662036</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3"/>
        <v>45999.656927662036</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3"/>
        <v>45999.656927662036</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3"/>
        <v>45999.656927662036</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3"/>
        <v>45999.656927662036</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3"/>
        <v>45999.656927662036</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3"/>
        <v>45999.656927662036</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3"/>
        <v>45999.656927662036</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3"/>
        <v>45999.656927662036</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ref="G882:G896" ca="1" si="14">IFERROR(NOW()-F882,"-")</f>
        <v>45999.656927662036</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45999.656927662036</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45999.656927662036</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45999.656927662036</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45999.656927662036</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45999.656927662036</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45999.656927662036</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45999.656927662036</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45999.656927662036</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45999.656927662036</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45999.656927662036</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45999.656927662036</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45999.656927662036</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45999.656927662036</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45999.656927662036</v>
      </c>
      <c r="H896" s="22"/>
      <c r="I896" s="19" t="str">
        <f>IFERROR(VLOOKUP(D896,DB!A:F,6,0),"")</f>
        <v/>
      </c>
      <c r="J896" s="18" t="str">
        <f>IFERROR(VLOOKUP(D896,DB!A:G,7,0),"")</f>
        <v/>
      </c>
      <c r="K896" s="42"/>
      <c r="L896" s="23" t="str">
        <f>IFERROR(VLOOKUP(D896,DB!A:I,9,0),"")</f>
        <v/>
      </c>
    </row>
  </sheetData>
  <dataValidations count="2">
    <dataValidation allowBlank="1" showInputMessage="1" showErrorMessage="1" sqref="E1" xr:uid="{5914219A-CB83-432D-936A-CC0CB6F3982A}"/>
    <dataValidation type="list" allowBlank="1" showInputMessage="1" showErrorMessage="1" sqref="E2:E89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30"/>
  <sheetViews>
    <sheetView workbookViewId="0">
      <selection activeCell="A4" sqref="A4:XFD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39126</v>
      </c>
      <c r="B2" s="87" t="str">
        <f>IFERROR(VLOOKUP(D2,DB!A:K,11,0),"")</f>
        <v>R4</v>
      </c>
      <c r="C2" s="89">
        <v>1</v>
      </c>
      <c r="D2" s="87" t="s">
        <v>35166</v>
      </c>
      <c r="E2" s="90" t="s">
        <v>39106</v>
      </c>
      <c r="F2" s="91">
        <v>45703.480717592596</v>
      </c>
      <c r="G2" s="92">
        <f ca="1">IFERROR(NOW()-F2,"")</f>
        <v>296.17621006943955</v>
      </c>
      <c r="H2" s="91">
        <v>45703.474768518521</v>
      </c>
      <c r="I2" s="91" t="str">
        <f>IFERROR(VLOOKUP(D2,DB!A:F,6,0),"")</f>
        <v>SCECO</v>
      </c>
      <c r="J2" s="91" t="str">
        <f>IFERROR(VLOOKUP(D2,DB!A:G,7,0),"")</f>
        <v>Dead</v>
      </c>
      <c r="K2" s="93" t="s">
        <v>39127</v>
      </c>
      <c r="L2" s="87" t="str">
        <f>IFERROR(VLOOKUP(D2,DB!A:I,9,0),"")</f>
        <v>Latis</v>
      </c>
    </row>
    <row r="3" spans="1:16" ht="19.5" customHeight="1">
      <c r="A3" s="107" t="s">
        <v>39128</v>
      </c>
      <c r="B3" s="107" t="str">
        <f>IFERROR(VLOOKUP(D3,DB!A:K,11,0),"")</f>
        <v>R4</v>
      </c>
      <c r="C3" s="89">
        <v>2</v>
      </c>
      <c r="D3" s="87" t="s">
        <v>32943</v>
      </c>
      <c r="E3" s="90" t="s">
        <v>39106</v>
      </c>
      <c r="F3" s="91">
        <v>45998.79414351852</v>
      </c>
      <c r="G3" s="92">
        <f t="shared" ref="G3:G20" ca="1" si="0">IFERROR(NOW()-F3,"")</f>
        <v>0.86278414351545507</v>
      </c>
      <c r="H3" s="91">
        <v>45998.664027777777</v>
      </c>
      <c r="I3" s="107" t="str">
        <f>IFERROR(VLOOKUP(D3,DB!A:F,6,0),"")</f>
        <v>SCECO</v>
      </c>
      <c r="J3" s="107" t="str">
        <f>IFERROR(VLOOKUP(D3,DB!A:G,7,0),"")</f>
        <v>Vandalized</v>
      </c>
      <c r="K3" s="93" t="s">
        <v>39129</v>
      </c>
      <c r="L3" s="87" t="str">
        <f>IFERROR(VLOOKUP(D3,DB!A:I,9,0),"")</f>
        <v>Latis</v>
      </c>
    </row>
    <row r="4" spans="1:16" ht="30.75">
      <c r="A4" s="107" t="s">
        <v>39130</v>
      </c>
      <c r="B4" s="107" t="str">
        <f>IFERROR(VLOOKUP(D4,DB!A:K,11,0),"")</f>
        <v>R4</v>
      </c>
      <c r="C4" s="89">
        <v>3</v>
      </c>
      <c r="D4" s="87" t="s">
        <v>36247</v>
      </c>
      <c r="E4" s="90" t="s">
        <v>39106</v>
      </c>
      <c r="F4" s="91"/>
      <c r="G4" s="92">
        <f t="shared" ca="1" si="0"/>
        <v>45999.656927662036</v>
      </c>
      <c r="H4" s="91">
        <v>45999.038888888892</v>
      </c>
      <c r="I4" s="107" t="str">
        <f>IFERROR(VLOOKUP(D4,DB!A:F,6,0),"")</f>
        <v>SCECO</v>
      </c>
      <c r="J4" s="107" t="str">
        <f>IFERROR(VLOOKUP(D4,DB!A:G,7,0),"")</f>
        <v>Dead</v>
      </c>
      <c r="K4" s="93" t="s">
        <v>39131</v>
      </c>
      <c r="L4" s="87" t="str">
        <f>IFERROR(VLOOKUP(D4,DB!A:I,9,0),"")</f>
        <v>Latis</v>
      </c>
    </row>
    <row r="5" spans="1:16" ht="39" customHeight="1">
      <c r="A5" s="107" t="s">
        <v>39132</v>
      </c>
      <c r="B5" s="107" t="str">
        <f>IFERROR(VLOOKUP(D5,DB!A:K,11,0),"")</f>
        <v>R4</v>
      </c>
      <c r="C5" s="89">
        <v>1</v>
      </c>
      <c r="D5" s="87" t="s">
        <v>32758</v>
      </c>
      <c r="E5" s="90" t="s">
        <v>39106</v>
      </c>
      <c r="F5" s="91">
        <v>45999.298831018517</v>
      </c>
      <c r="G5" s="92">
        <f t="shared" ca="1" si="0"/>
        <v>0.35809664351836545</v>
      </c>
      <c r="H5" s="91">
        <v>45999.292974537035</v>
      </c>
      <c r="I5" s="107" t="str">
        <f>IFERROR(VLOOKUP(D5,DB!A:F,6,0),"")</f>
        <v>SCECO</v>
      </c>
      <c r="J5" s="107" t="str">
        <f>IFERROR(VLOOKUP(D5,DB!A:G,7,0),"")</f>
        <v>No BB Shifted</v>
      </c>
      <c r="K5" s="93" t="s">
        <v>39133</v>
      </c>
      <c r="L5" s="87" t="str">
        <f>IFERROR(VLOOKUP(D5,DB!A:I,9,0),"")</f>
        <v>Latis</v>
      </c>
    </row>
    <row r="6" spans="1:16" ht="15" customHeight="1">
      <c r="A6" s="107" t="s">
        <v>39134</v>
      </c>
      <c r="B6" s="107" t="str">
        <f>IFERROR(VLOOKUP(D6,DB!A:K,11,0),"")</f>
        <v>R4</v>
      </c>
      <c r="C6" s="89">
        <v>1</v>
      </c>
      <c r="D6" s="87" t="s">
        <v>37239</v>
      </c>
      <c r="E6" s="90" t="s">
        <v>39111</v>
      </c>
      <c r="F6" s="91">
        <v>45999.603171296294</v>
      </c>
      <c r="G6" s="92">
        <f t="shared" ca="1" si="0"/>
        <v>5.3756365741719492E-2</v>
      </c>
      <c r="H6" s="91">
        <v>45999.591099537036</v>
      </c>
      <c r="I6" s="107" t="str">
        <f>IFERROR(VLOOKUP(D6,DB!A:F,6,0),"")</f>
        <v>Generator-SG</v>
      </c>
      <c r="J6" s="107" t="str">
        <f>IFERROR(VLOOKUP(D6,DB!A:G,7,0),"")</f>
        <v>Dead</v>
      </c>
      <c r="K6" s="93" t="s">
        <v>39135</v>
      </c>
      <c r="L6" s="87" t="str">
        <f>IFERROR(VLOOKUP(D6,DB!A:I,9,0),"")</f>
        <v>Latis</v>
      </c>
    </row>
    <row r="7" spans="1:16" ht="15" customHeight="1">
      <c r="A7" s="107"/>
      <c r="B7" s="107" t="str">
        <f>IFERROR(VLOOKUP(D7,DB!A:K,11,0),"")</f>
        <v>R4</v>
      </c>
      <c r="C7" s="89">
        <v>1</v>
      </c>
      <c r="D7" s="87" t="s">
        <v>37052</v>
      </c>
      <c r="E7" s="90" t="s">
        <v>39106</v>
      </c>
      <c r="F7" s="91">
        <v>45999.634953703702</v>
      </c>
      <c r="G7" s="92">
        <f t="shared" ca="1" si="0"/>
        <v>2.1973958333546761E-2</v>
      </c>
      <c r="H7" s="91">
        <v>45999.629074074073</v>
      </c>
      <c r="I7" s="107" t="str">
        <f>IFERROR(VLOOKUP(D7,DB!A:F,6,0),"")</f>
        <v>Generator-SG</v>
      </c>
      <c r="J7" s="107" t="str">
        <f>IFERROR(VLOOKUP(D7,DB!A:G,7,0),"")</f>
        <v>Dead</v>
      </c>
      <c r="K7" s="93" t="s">
        <v>39136</v>
      </c>
      <c r="L7" s="87" t="str">
        <f>IFERROR(VLOOKUP(D7,DB!A:I,9,0),"")</f>
        <v>Latis</v>
      </c>
    </row>
    <row r="8" spans="1:16" ht="15" customHeight="1">
      <c r="A8" s="107"/>
      <c r="B8" s="107" t="str">
        <f>IFERROR(VLOOKUP(D8,DB!A:K,11,0),"")</f>
        <v/>
      </c>
      <c r="C8" s="89"/>
      <c r="D8" s="87"/>
      <c r="E8" s="90"/>
      <c r="F8" s="91"/>
      <c r="G8" s="92">
        <f t="shared" ca="1" si="0"/>
        <v>45999.656927662036</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45999.656927662036</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45999.656927662036</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45999.656927662036</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45999.656927662036</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45999.656927662036</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45999.656927662036</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45999.656927662036</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45999.656927662036</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45999.656927662036</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45999.656927662036</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45999.656927662036</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45999.656927662036</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ref="G21:G84" ca="1" si="1">IFERROR(NOW()-F21,"")</f>
        <v>45999.656927662036</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45999.656927662036</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45999.656927662036</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45999.656927662036</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45999.656927662036</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45999.656927662036</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45999.656927662036</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45999.656927662036</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45999.656927662036</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45999.656927662036</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45999.656927662036</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45999.656927662036</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45999.656927662036</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45999.656927662036</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45999.656927662036</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45999.656927662036</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45999.656927662036</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45999.656927662036</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45999.656927662036</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45999.656927662036</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45999.656927662036</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45999.656927662036</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45999.656927662036</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45999.656927662036</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45999.656927662036</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45999.656927662036</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45999.656927662036</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45999.656927662036</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45999.656927662036</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45999.656927662036</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45999.656927662036</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45999.656927662036</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45999.656927662036</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45999.656927662036</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45999.656927662036</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45999.656927662036</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45999.656927662036</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45999.656927662036</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45999.656927662036</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45999.656927662036</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45999.656927662036</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45999.656927662036</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45999.656927662036</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45999.656927662036</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45999.656927662036</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45999.656927662036</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45999.656927662036</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45999.656927662036</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45999.656927662036</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45999.656927662036</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45999.656927662036</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45999.656927662036</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45999.656927662036</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45999.656927662036</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45999.656927662036</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45999.656927662036</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45999.656927662036</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45999.656927662036</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45999.656927662036</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45999.656927662036</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45999.656927662036</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45999.656927662036</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45999.656927662036</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45999.656927662036</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ref="G85:G130" ca="1" si="2">IFERROR(NOW()-F85,"")</f>
        <v>45999.656927662036</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45999.656927662036</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45999.656927662036</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45999.656927662036</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45999.656927662036</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45999.656927662036</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45999.656927662036</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45999.656927662036</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45999.656927662036</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45999.656927662036</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45999.656927662036</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45999.656927662036</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45999.656927662036</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45999.656927662036</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45999.656927662036</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45999.656927662036</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45999.656927662036</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45999.656927662036</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45999.656927662036</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45999.656927662036</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45999.656927662036</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45999.656927662036</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45999.656927662036</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45999.656927662036</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45999.656927662036</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45999.656927662036</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2"/>
        <v>45999.656927662036</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2"/>
        <v>45999.656927662036</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2"/>
        <v>45999.656927662036</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2"/>
        <v>45999.656927662036</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2"/>
        <v>45999.656927662036</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2"/>
        <v>45999.656927662036</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2"/>
        <v>45999.656927662036</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2"/>
        <v>45999.656927662036</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2"/>
        <v>45999.656927662036</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2"/>
        <v>45999.656927662036</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ca="1" si="2"/>
        <v>45999.656927662036</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45999.656927662036</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45999.656927662036</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45999.656927662036</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45999.656927662036</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45999.656927662036</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45999.656927662036</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45999.656927662036</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45999.656927662036</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45999.656927662036</v>
      </c>
      <c r="H130" s="91"/>
      <c r="I130" s="107" t="str">
        <f>IFERROR(VLOOKUP(D130,DB!A:F,6,0),"")</f>
        <v/>
      </c>
      <c r="J130" s="107" t="str">
        <f>IFERROR(VLOOKUP(D130,DB!A:G,7,0),"")</f>
        <v/>
      </c>
      <c r="K130" s="93"/>
      <c r="L130" s="87" t="str">
        <f>IFERROR(VLOOKUP(D130,DB!A:I,9,0),"")</f>
        <v/>
      </c>
    </row>
  </sheetData>
  <dataValidations count="2">
    <dataValidation allowBlank="1" showInputMessage="1" showErrorMessage="1" sqref="E1" xr:uid="{A4F81451-56CC-4543-9497-104C4E44EE4B}"/>
    <dataValidation type="list" allowBlank="1" showInputMessage="1" showErrorMessage="1" sqref="E2:E13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8"/>
  <sheetViews>
    <sheetView workbookViewId="0">
      <selection activeCell="C12" sqref="C12"/>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6.69921875" style="128" customWidth="1"/>
    <col min="6" max="6" width="14.296875" style="129" customWidth="1"/>
    <col min="7" max="7" width="9.69921875" style="130" customWidth="1"/>
    <col min="8" max="8" width="13.296875" style="129" customWidth="1"/>
    <col min="9" max="9" width="9.8984375" style="128" customWidth="1"/>
    <col min="10" max="10" width="11.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39137</v>
      </c>
      <c r="B2" s="37" t="str">
        <f>IFERROR(VLOOKUP(D2,DB!A:K,11,0),"")</f>
        <v>R5</v>
      </c>
      <c r="C2" s="37">
        <v>3</v>
      </c>
      <c r="D2" s="100" t="s">
        <v>36085</v>
      </c>
      <c r="E2" s="37" t="s">
        <v>39106</v>
      </c>
      <c r="F2" s="38">
        <v>45891.832060185188</v>
      </c>
      <c r="G2" s="102">
        <f ca="1">IFERROR(NOW()-F2,"")</f>
        <v>107.82486747684743</v>
      </c>
      <c r="H2" s="38">
        <v>45891.790393518517</v>
      </c>
      <c r="I2" s="37" t="str">
        <f>IFERROR(VLOOKUP(D2,DB!A:F,6,0),"")</f>
        <v>Generator-SG</v>
      </c>
      <c r="J2" s="37" t="str">
        <f>IFERROR(VLOOKUP(D2,DB!A:G,7,0),"")</f>
        <v>Vandalized</v>
      </c>
      <c r="K2" s="37" t="s">
        <v>39138</v>
      </c>
      <c r="L2" s="37" t="str">
        <f>IFERROR(VLOOKUP(D2,DB!A:I,9,0),"")</f>
        <v>Latis</v>
      </c>
      <c r="M2" s="99"/>
    </row>
    <row r="3" spans="1:13" s="39" customFormat="1" ht="30.75">
      <c r="A3" s="37" t="s">
        <v>39139</v>
      </c>
      <c r="B3" s="37" t="str">
        <f>IFERROR(VLOOKUP(D3,DB!A:K,11,0),"")</f>
        <v>R5</v>
      </c>
      <c r="C3" s="37">
        <v>1</v>
      </c>
      <c r="D3" s="37" t="s">
        <v>33407</v>
      </c>
      <c r="E3" s="37" t="s">
        <v>39111</v>
      </c>
      <c r="F3" s="38">
        <v>45926.188877314817</v>
      </c>
      <c r="G3" s="102">
        <f t="shared" ref="G3" ca="1" si="0">IFERROR(NOW()-F3,"")</f>
        <v>73.468050347219105</v>
      </c>
      <c r="H3" s="38">
        <v>45926.158159722225</v>
      </c>
      <c r="I3" s="37" t="str">
        <f>IFERROR(VLOOKUP(D3,DB!A:F,6,0),"")</f>
        <v>SCECO</v>
      </c>
      <c r="J3" s="37" t="str">
        <f>IFERROR(VLOOKUP(D3,DB!A:G,7,0),"")</f>
        <v>Good</v>
      </c>
      <c r="K3" s="37" t="s">
        <v>39140</v>
      </c>
      <c r="L3" s="37" t="str">
        <f>IFERROR(VLOOKUP(D3,DB!A:I,9,0),"")</f>
        <v>Latis</v>
      </c>
      <c r="M3" s="99"/>
    </row>
    <row r="4" spans="1:13" s="39" customFormat="1" ht="45.75" customHeight="1">
      <c r="A4" s="103" t="s">
        <v>39141</v>
      </c>
      <c r="B4" s="103" t="str">
        <f>IFERROR(VLOOKUP(D4,DB!A:K,11,0),"")</f>
        <v>R5</v>
      </c>
      <c r="C4" s="103">
        <v>1</v>
      </c>
      <c r="D4" s="103" t="s">
        <v>34832</v>
      </c>
      <c r="E4" s="103" t="s">
        <v>39111</v>
      </c>
      <c r="F4" s="104">
        <v>45948.661111111112</v>
      </c>
      <c r="G4" s="105">
        <f t="shared" ref="G4" ca="1" si="1">IFERROR(NOW()-F4,"")</f>
        <v>50.995816550923337</v>
      </c>
      <c r="H4" s="104">
        <v>45948.661111111112</v>
      </c>
      <c r="I4" s="103" t="str">
        <f>IFERROR(VLOOKUP(D4,DB!A:F,6,0),"")</f>
        <v>SCECO</v>
      </c>
      <c r="J4" s="103" t="str">
        <f>IFERROR(VLOOKUP(D4,DB!A:G,7,0),"")</f>
        <v>Dead</v>
      </c>
      <c r="K4" s="103" t="s">
        <v>39142</v>
      </c>
      <c r="L4" s="103" t="str">
        <f>IFERROR(VLOOKUP(D4,DB!A:I,9,0),"")</f>
        <v>Latis</v>
      </c>
    </row>
    <row r="5" spans="1:13" s="39" customFormat="1" ht="30.75">
      <c r="A5" s="103" t="s">
        <v>39143</v>
      </c>
      <c r="B5" s="103" t="str">
        <f>IFERROR(VLOOKUP(D5,DB!A:K,11,0),"")</f>
        <v>R5</v>
      </c>
      <c r="C5" s="103">
        <v>1</v>
      </c>
      <c r="D5" s="103" t="s">
        <v>36592</v>
      </c>
      <c r="E5" s="103" t="s">
        <v>39106</v>
      </c>
      <c r="F5" s="104">
        <v>45981.373298611114</v>
      </c>
      <c r="G5" s="105">
        <f ca="1">IFERROR(NOW()-F5,"")</f>
        <v>18.283629050922173</v>
      </c>
      <c r="H5" s="132">
        <v>45981.360798611109</v>
      </c>
      <c r="I5" s="103" t="str">
        <f>IFERROR(VLOOKUP(D5,DB!A:F,6,0),"")</f>
        <v>SCECO</v>
      </c>
      <c r="J5" s="103" t="str">
        <f>IFERROR(VLOOKUP(D5,DB!A:G,7,0),"")</f>
        <v>Dead</v>
      </c>
      <c r="K5" s="103" t="s">
        <v>39144</v>
      </c>
      <c r="L5" s="103" t="str">
        <f>IFERROR(VLOOKUP(D5,DB!A:I,9,0),"")</f>
        <v>Latis</v>
      </c>
    </row>
    <row r="6" spans="1:13">
      <c r="A6" s="37" t="s">
        <v>39145</v>
      </c>
      <c r="B6" s="37" t="str">
        <f>IFERROR(VLOOKUP(D6,DB!A:K,11,0),"")</f>
        <v>R5</v>
      </c>
      <c r="C6" s="37">
        <v>1</v>
      </c>
      <c r="D6" s="37" t="s">
        <v>37850</v>
      </c>
      <c r="E6" s="37" t="s">
        <v>39106</v>
      </c>
      <c r="F6" s="38">
        <v>45997.107488425929</v>
      </c>
      <c r="G6" s="131">
        <f t="shared" ref="G6" ca="1" si="2">IFERROR(NOW()-F6,"")</f>
        <v>2.5494392361069913</v>
      </c>
      <c r="H6" s="38">
        <v>45997.093599537038</v>
      </c>
      <c r="I6" s="37" t="str">
        <f>IFERROR(VLOOKUP(D6,DB!A:F,6,0),"")</f>
        <v>SCECO</v>
      </c>
      <c r="J6" s="37" t="str">
        <f>IFERROR(VLOOKUP(D6,DB!A:G,7,0),"")</f>
        <v>In progress</v>
      </c>
      <c r="K6" s="37" t="s">
        <v>39146</v>
      </c>
      <c r="L6" s="37" t="str">
        <f>IFERROR(VLOOKUP(D6,DB!A:I,9,0),"")</f>
        <v>Latis</v>
      </c>
    </row>
    <row r="7" spans="1:13">
      <c r="A7" s="37" t="s">
        <v>39147</v>
      </c>
      <c r="B7" s="37" t="str">
        <f>IFERROR(VLOOKUP(D7,DB!A:K,11,0),"")</f>
        <v>R5</v>
      </c>
      <c r="C7" s="37">
        <v>1</v>
      </c>
      <c r="D7" s="37" t="s">
        <v>38480</v>
      </c>
      <c r="E7" s="37" t="s">
        <v>39111</v>
      </c>
      <c r="F7" s="38"/>
      <c r="G7" s="131">
        <f ca="1">IFERROR(NOW()-F7,"")</f>
        <v>45999.656927662036</v>
      </c>
      <c r="H7" s="38">
        <v>45999.488043981481</v>
      </c>
      <c r="I7" s="37" t="str">
        <f>IFERROR(VLOOKUP(D7,DB!A:F,6,0),"")</f>
        <v>SCECO</v>
      </c>
      <c r="J7" s="37" t="str">
        <f>IFERROR(VLOOKUP(D7,DB!A:G,7,0),"")</f>
        <v>Haj Removal</v>
      </c>
      <c r="K7" s="37" t="s">
        <v>39148</v>
      </c>
      <c r="L7" s="37" t="str">
        <f>IFERROR(VLOOKUP(D7,DB!A:I,9,0),"")</f>
        <v>Latis</v>
      </c>
    </row>
    <row r="8" spans="1:13">
      <c r="A8" s="37" t="s">
        <v>39149</v>
      </c>
      <c r="B8" s="37" t="str">
        <f>IFERROR(VLOOKUP(D8,DB!A:K,11,0),"")</f>
        <v>R5</v>
      </c>
      <c r="C8" s="37">
        <v>1</v>
      </c>
      <c r="D8" s="100" t="s">
        <v>31458</v>
      </c>
      <c r="E8" s="37" t="s">
        <v>39111</v>
      </c>
      <c r="F8" s="38"/>
      <c r="G8" s="131">
        <f ca="1">IFERROR(NOW()-F8,"")</f>
        <v>45999.656927662036</v>
      </c>
      <c r="H8" s="38">
        <v>45999.596724537034</v>
      </c>
      <c r="I8" s="37" t="str">
        <f>IFERROR(VLOOKUP(D8,DB!A:F,6,0),"")</f>
        <v>SCECO</v>
      </c>
      <c r="J8" s="37" t="str">
        <f>IFERROR(VLOOKUP(D8,DB!A:G,7,0),"")</f>
        <v>Good</v>
      </c>
      <c r="K8" s="37" t="s">
        <v>39150</v>
      </c>
      <c r="L8" s="37" t="str">
        <f>IFERROR(VLOOKUP(D8,DB!A:I,9,0),"")</f>
        <v>Latis</v>
      </c>
    </row>
    <row r="9" spans="1:13">
      <c r="A9" s="37"/>
      <c r="B9" s="37" t="str">
        <f>IFERROR(VLOOKUP(D9,DB!A:K,11,0),"")</f>
        <v/>
      </c>
      <c r="C9" s="37"/>
      <c r="D9"/>
      <c r="E9" s="37"/>
      <c r="F9" s="38"/>
      <c r="G9" s="131">
        <f ca="1">IFERROR(NOW()-F9,"")</f>
        <v>45999.656927662036</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45999.656927662036</v>
      </c>
      <c r="H10" s="38"/>
      <c r="I10" s="37" t="str">
        <f>IFERROR(VLOOKUP(D10,DB!A:F,6,0),"")</f>
        <v/>
      </c>
      <c r="J10" s="37" t="str">
        <f>IFERROR(VLOOKUP(D10,DB!A:G,7,0),"")</f>
        <v/>
      </c>
      <c r="K10" s="37"/>
      <c r="L10" s="37" t="str">
        <f>IFERROR(VLOOKUP(D10,DB!A:I,9,0),"")</f>
        <v/>
      </c>
    </row>
    <row r="11" spans="1:13">
      <c r="A11" s="37"/>
      <c r="B11" s="37" t="str">
        <f>IFERROR(VLOOKUP(D11,DB!A:K,11,0),"")</f>
        <v/>
      </c>
      <c r="C11" s="37"/>
      <c r="D11" s="153"/>
      <c r="E11" s="37"/>
      <c r="F11" s="38"/>
      <c r="G11" s="131">
        <f ca="1">IFERROR(NOW()-F11,"")</f>
        <v>45999.656927662036</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45999.656927662036</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45999.656927662036</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45999.656927662036</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45999.656927662036</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45999.656927662036</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45999.656927662036</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45999.656927662036</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45999.656927662036</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45999.656927662036</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45999.656927662036</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45999.656927662036</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45999.656927662036</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45999.656927662036</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45999.656927662036</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45999.656927662036</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45999.656927662036</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45999.656927662036</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45999.656927662036</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45999.656927662036</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45999.656927662036</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1">
        <f ca="1">IFERROR(NOW()-F32,"")</f>
        <v>45999.656927662036</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1">
        <f ca="1">IFERROR(NOW()-F33,"")</f>
        <v>45999.656927662036</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1">
        <f ca="1">IFERROR(NOW()-F34,"")</f>
        <v>45999.656927662036</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1">
        <f ca="1">IFERROR(NOW()-F35,"")</f>
        <v>45999.656927662036</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1">
        <f ca="1">IFERROR(NOW()-F36,"")</f>
        <v>45999.656927662036</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1">
        <f ca="1">IFERROR(NOW()-F37,"")</f>
        <v>45999.656927662036</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1">
        <f ca="1">IFERROR(NOW()-F38,"")</f>
        <v>45999.656927662036</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1">
        <f ca="1">IFERROR(NOW()-F39,"")</f>
        <v>45999.656927662036</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1">
        <f ca="1">IFERROR(NOW()-F40,"")</f>
        <v>45999.656927662036</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1">
        <f ca="1">IFERROR(NOW()-F41,"")</f>
        <v>45999.656927662036</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1">
        <f ca="1">IFERROR(NOW()-F42,"")</f>
        <v>45999.656927662036</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1">
        <f ca="1">IFERROR(NOW()-F43,"")</f>
        <v>45999.656927662036</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1">
        <f ca="1">IFERROR(NOW()-F44,"")</f>
        <v>45999.656927662036</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1">
        <f ca="1">IFERROR(NOW()-F45,"")</f>
        <v>45999.656927662036</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1">
        <f ca="1">IFERROR(NOW()-F46,"")</f>
        <v>45999.656927662036</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1">
        <f ca="1">IFERROR(NOW()-F47,"")</f>
        <v>45999.656927662036</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1">
        <f ca="1">IFERROR(NOW()-F48,"")</f>
        <v>45999.656927662036</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1">
        <f ca="1">IFERROR(NOW()-F49,"")</f>
        <v>45999.656927662036</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1">
        <f ca="1">IFERROR(NOW()-F50,"")</f>
        <v>45999.656927662036</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1">
        <f ca="1">IFERROR(NOW()-F51,"")</f>
        <v>45999.656927662036</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1">
        <f ca="1">IFERROR(NOW()-F52,"")</f>
        <v>45999.656927662036</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1">
        <f ca="1">IFERROR(NOW()-F53,"")</f>
        <v>45999.656927662036</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1">
        <f ca="1">IFERROR(NOW()-F54,"")</f>
        <v>45999.656927662036</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1">
        <f ca="1">IFERROR(NOW()-F55,"")</f>
        <v>45999.656927662036</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1">
        <f ca="1">IFERROR(NOW()-F56,"")</f>
        <v>45999.656927662036</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1">
        <f ca="1">IFERROR(NOW()-F57,"")</f>
        <v>45999.656927662036</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1">
        <f ca="1">IFERROR(NOW()-F58,"")</f>
        <v>45999.656927662036</v>
      </c>
      <c r="H58" s="38"/>
      <c r="I58" s="37" t="str">
        <f>IFERROR(VLOOKUP(D58,DB!A:F,6,0),"")</f>
        <v/>
      </c>
      <c r="J58" s="37" t="str">
        <f>IFERROR(VLOOKUP(D58,DB!A:G,7,0),"")</f>
        <v/>
      </c>
      <c r="K58" s="37"/>
      <c r="L58" s="37" t="str">
        <f>IFERROR(VLOOKUP(D58,DB!A:I,9,0),"")</f>
        <v/>
      </c>
    </row>
  </sheetData>
  <dataValidations count="2">
    <dataValidation allowBlank="1" showInputMessage="1" showErrorMessage="1" sqref="E1" xr:uid="{920C6338-E771-4DAE-8C89-92A9093EA4DE}"/>
    <dataValidation type="list" allowBlank="1" showInputMessage="1" showErrorMessage="1" sqref="E2:E5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88"/>
  <sheetViews>
    <sheetView workbookViewId="0">
      <selection activeCell="H2" sqref="H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22" ca="1" si="0">IFERROR(NOW()-F2,"-")</f>
        <v>45999.656927662036</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45999.656927662036</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45999.656927662036</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45999.656927662036</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45999.656927662036</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45999.656927662036</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45999.656927662036</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45999.656927662036</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45999.656927662036</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45999.656927662036</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45999.656927662036</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45999.656927662036</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45999.656927662036</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45999.656927662036</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45999.656927662036</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45999.656927662036</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45999.656927662036</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45999.656927662036</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45999.656927662036</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45999.656927662036</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45999.656927662036</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ref="G23:G86" ca="1" si="1">IFERROR(NOW()-F23,"-")</f>
        <v>45999.656927662036</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45999.656927662036</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45999.656927662036</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45999.656927662036</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45999.656927662036</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45999.656927662036</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45999.656927662036</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45999.656927662036</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45999.656927662036</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45999.656927662036</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45999.656927662036</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45999.656927662036</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45999.656927662036</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45999.656927662036</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45999.656927662036</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45999.656927662036</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45999.656927662036</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45999.656927662036</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45999.656927662036</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45999.656927662036</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45999.656927662036</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45999.656927662036</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45999.656927662036</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45999.656927662036</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45999.656927662036</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45999.656927662036</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45999.656927662036</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45999.656927662036</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45999.656927662036</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45999.656927662036</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45999.656927662036</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45999.656927662036</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45999.656927662036</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45999.656927662036</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45999.656927662036</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45999.656927662036</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45999.656927662036</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45999.656927662036</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45999.656927662036</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45999.656927662036</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45999.656927662036</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45999.656927662036</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45999.656927662036</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45999.656927662036</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45999.656927662036</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45999.656927662036</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45999.656927662036</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45999.656927662036</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45999.656927662036</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45999.656927662036</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45999.656927662036</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45999.656927662036</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45999.656927662036</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45999.656927662036</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45999.656927662036</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45999.656927662036</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45999.656927662036</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45999.656927662036</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45999.656927662036</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45999.656927662036</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45999.656927662036</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45999.656927662036</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45999.656927662036</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45999.656927662036</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ref="G87:G150" ca="1" si="2">IFERROR(NOW()-F87,"-")</f>
        <v>45999.656927662036</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45999.656927662036</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45999.656927662036</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45999.656927662036</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45999.656927662036</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45999.656927662036</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45999.656927662036</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45999.656927662036</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45999.656927662036</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45999.656927662036</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45999.656927662036</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45999.656927662036</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45999.656927662036</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45999.656927662036</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45999.656927662036</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45999.656927662036</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45999.656927662036</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45999.656927662036</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45999.656927662036</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45999.656927662036</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45999.656927662036</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45999.656927662036</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45999.656927662036</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45999.656927662036</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45999.656927662036</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45999.656927662036</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45999.656927662036</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45999.656927662036</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45999.656927662036</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45999.656927662036</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45999.656927662036</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45999.656927662036</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45999.656927662036</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45999.656927662036</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45999.656927662036</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45999.656927662036</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45999.656927662036</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45999.656927662036</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45999.656927662036</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45999.656927662036</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45999.656927662036</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45999.656927662036</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45999.656927662036</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45999.656927662036</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45999.656927662036</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45999.656927662036</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45999.656927662036</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45999.656927662036</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45999.656927662036</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45999.656927662036</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45999.656927662036</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45999.656927662036</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45999.656927662036</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45999.656927662036</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45999.656927662036</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45999.656927662036</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45999.656927662036</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45999.656927662036</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45999.656927662036</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45999.656927662036</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45999.656927662036</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45999.656927662036</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45999.656927662036</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45999.656927662036</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ref="G151:G214" ca="1" si="3">IFERROR(NOW()-F151,"-")</f>
        <v>45999.656927662036</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45999.656927662036</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45999.656927662036</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45999.656927662036</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45999.656927662036</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45999.656927662036</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45999.656927662036</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45999.656927662036</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45999.656927662036</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45999.656927662036</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45999.656927662036</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45999.656927662036</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45999.656927662036</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45999.656927662036</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45999.656927662036</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45999.656927662036</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45999.656927662036</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45999.656927662036</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45999.656927662036</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45999.656927662036</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45999.656927662036</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45999.656927662036</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45999.656927662036</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45999.656927662036</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45999.656927662036</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45999.656927662036</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45999.656927662036</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45999.656927662036</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45999.656927662036</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45999.656927662036</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45999.656927662036</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45999.656927662036</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45999.656927662036</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45999.656927662036</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45999.656927662036</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45999.656927662036</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45999.656927662036</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45999.656927662036</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45999.656927662036</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45999.656927662036</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45999.656927662036</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45999.656927662036</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45999.656927662036</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45999.656927662036</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45999.656927662036</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45999.656927662036</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45999.656927662036</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45999.656927662036</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45999.656927662036</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45999.656927662036</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45999.656927662036</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45999.656927662036</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45999.656927662036</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45999.656927662036</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45999.656927662036</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45999.656927662036</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45999.656927662036</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45999.656927662036</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45999.656927662036</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45999.656927662036</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45999.656927662036</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45999.656927662036</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45999.656927662036</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45999.656927662036</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ref="G215:G278" ca="1" si="4">IFERROR(NOW()-F215,"-")</f>
        <v>45999.656927662036</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45999.656927662036</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45999.656927662036</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45999.656927662036</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45999.656927662036</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45999.656927662036</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45999.656927662036</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45999.656927662036</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45999.656927662036</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45999.656927662036</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45999.656927662036</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45999.656927662036</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45999.656927662036</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45999.656927662036</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45999.656927662036</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45999.656927662036</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45999.656927662036</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45999.656927662036</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45999.656927662036</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45999.656927662036</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45999.656927662036</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45999.656927662036</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45999.656927662036</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45999.656927662036</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45999.656927662036</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45999.656927662036</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45999.656927662036</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45999.656927662036</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45999.656927662036</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45999.656927662036</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45999.656927662036</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45999.656927662036</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45999.656927662036</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45999.656927662036</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45999.656927662036</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45999.656927662036</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45999.656927662036</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45999.656927662036</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45999.656927662036</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45999.656927662036</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45999.656927662036</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45999.656927662036</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45999.656927662036</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45999.656927662036</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45999.656927662036</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45999.656927662036</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45999.656927662036</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45999.656927662036</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45999.656927662036</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45999.656927662036</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45999.656927662036</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45999.656927662036</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45999.656927662036</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45999.656927662036</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45999.656927662036</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45999.656927662036</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45999.656927662036</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45999.656927662036</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45999.656927662036</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45999.656927662036</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45999.656927662036</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45999.656927662036</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45999.656927662036</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45999.656927662036</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ref="G279:G342" ca="1" si="5">IFERROR(NOW()-F279,"-")</f>
        <v>45999.656927662036</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45999.656927662036</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45999.656927662036</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45999.656927662036</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45999.656927662036</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45999.656927662036</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45999.656927662036</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45999.656927662036</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45999.656927662036</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45999.656927662036</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45999.656927662036</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45999.656927662036</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45999.656927662036</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45999.656927662036</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45999.656927662036</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45999.656927662036</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45999.656927662036</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45999.656927662036</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45999.656927662036</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45999.656927662036</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45999.656927662036</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45999.656927662036</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45999.656927662036</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45999.656927662036</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45999.656927662036</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45999.656927662036</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45999.656927662036</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45999.656927662036</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45999.656927662036</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45999.656927662036</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45999.656927662036</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45999.656927662036</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45999.656927662036</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45999.656927662036</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45999.656927662036</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45999.656927662036</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45999.656927662036</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45999.656927662036</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45999.656927662036</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45999.656927662036</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45999.656927662036</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45999.656927662036</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45999.656927662036</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45999.656927662036</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45999.656927662036</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45999.656927662036</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45999.656927662036</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45999.656927662036</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45999.656927662036</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45999.656927662036</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45999.656927662036</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45999.656927662036</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45999.656927662036</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45999.656927662036</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45999.656927662036</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45999.656927662036</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45999.656927662036</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45999.656927662036</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45999.656927662036</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45999.656927662036</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45999.656927662036</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45999.656927662036</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45999.656927662036</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45999.656927662036</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ref="G343:G406" ca="1" si="6">IFERROR(NOW()-F343,"-")</f>
        <v>45999.656927662036</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45999.656927662036</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45999.656927662036</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45999.656927662036</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45999.656927662036</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45999.656927662036</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45999.656927662036</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45999.656927662036</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45999.656927662036</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45999.656927662036</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45999.656927662036</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45999.656927662036</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45999.656927662036</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45999.656927662036</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45999.656927662036</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45999.656927662036</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45999.656927662036</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45999.656927662036</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45999.656927662036</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45999.656927662036</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45999.656927662036</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45999.656927662036</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45999.656927662036</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45999.656927662036</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45999.656927662036</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45999.656927662036</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45999.656927662036</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45999.656927662036</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45999.656927662036</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45999.656927662036</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45999.656927662036</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45999.656927662036</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45999.656927662036</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45999.656927662036</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45999.656927662036</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45999.656927662036</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45999.656927662036</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45999.656927662036</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45999.656927662036</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45999.656927662036</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45999.656927662036</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45999.656927662036</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45999.656927662036</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45999.656927662036</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45999.656927662036</v>
      </c>
      <c r="H387" s="117"/>
      <c r="I387" s="115" t="str">
        <f>IFERROR(VLOOKUP(D387,DB!A:F,6,0),"")</f>
        <v/>
      </c>
      <c r="J387" s="115" t="str">
        <f>IFERROR(VLOOKUP(D387,DB!A:G,7,0),"")</f>
        <v/>
      </c>
      <c r="K387" s="118"/>
      <c r="L387" s="133" t="str">
        <f>IFERROR(VLOOKUP(D387,DB!A:I,9,0),"")</f>
        <v/>
      </c>
    </row>
    <row r="388" spans="1:12" ht="31.5" customHeight="1">
      <c r="A388" s="139"/>
      <c r="B388" s="140" t="str">
        <f>IFERROR(VLOOKUP(D388,DB!A:K,11,0),"")</f>
        <v/>
      </c>
      <c r="C388" s="141"/>
      <c r="D388" s="140"/>
      <c r="E388" s="138"/>
      <c r="F388" s="142"/>
      <c r="G388" s="143">
        <f t="shared" ca="1" si="6"/>
        <v>45999.656927662036</v>
      </c>
      <c r="H388" s="142"/>
      <c r="I388" s="140" t="str">
        <f>IFERROR(VLOOKUP(D388,DB!A:F,6,0),"")</f>
        <v/>
      </c>
      <c r="J388" s="140" t="str">
        <f>IFERROR(VLOOKUP(D388,DB!A:G,7,0),"")</f>
        <v/>
      </c>
      <c r="K388" s="144"/>
      <c r="L388" s="145" t="str">
        <f>IFERROR(VLOOKUP(D388,DB!A:I,9,0),"")</f>
        <v/>
      </c>
    </row>
  </sheetData>
  <dataValidations count="2">
    <dataValidation allowBlank="1" showInputMessage="1" showErrorMessage="1" sqref="E1" xr:uid="{9E1BC488-8814-4F8A-8DBE-742B3278AB71}"/>
    <dataValidation type="list" allowBlank="1" showInputMessage="1" showErrorMessage="1" sqref="E2:E38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2025-12-08T12:46:21Z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