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43" documentId="120_S{2AC9BD13-BADA-5192-A53E-5A8FF88502F6}" xr6:coauthVersionLast="47" xr6:coauthVersionMax="47" xr10:uidLastSave="{68F91E03-66FD-4321-9FB3-364A7247050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<sst xmlns="http://schemas.openxmlformats.org/spreadsheetml/2006/main" count="180307" uniqueCount="39137">
  <si>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</si>
  <si>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</si>
  <si>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</si>
  <si>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</si>
  <si>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</si>
  <si>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</si>
  <si>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</si>
  <si>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</si>
  <si>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</si>
  <si>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</si>
  <si>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</si>
  <si>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</si>
  <si>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</si>
  <si>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</si>
  <si>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</si>
  <si>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</si>
  <si>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</si>
  <si>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</si>
  <si>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</si>
  <si>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</si>
  <si>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</si>
  <si>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</si>
  <si>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</si>
  <si>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</si>
  <si>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</si>
  <si>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</si>
  <si>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</si>
  <si>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</si>
  <si>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</si>
  <si>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</si>
  <si>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</si>
  <si>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</si>
  <si>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</si>
  <si>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</si>
  <si>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</si>
  <si>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</si>
  <si>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</si>
  <si>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</si>
  <si>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</si>
  <si>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</si>
  <si>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</si>
  <si>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</si>
  <si>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</si>
  <si>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</si>
  <si>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</si>
  <si>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</si>
  <si>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</si>
  <si>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</si>
  <si>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</si>
  <si>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</si>
  <si>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</si>
  <si>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</si>
  <si>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</si>
  <si>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</si>
  <si>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</si>
  <si>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</si>
  <si>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</si>
  <si>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</si>
  <si>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</si>
  <si>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</si>
  <si>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</si>
  <si>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</si>
  <si>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</si>
  <si>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</si>
  <si>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</si>
  <si>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</si>
  <si>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</si>
  <si>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</si>
  <si>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</si>
  <si>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</si>
  <si>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</si>
  <si>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</si>
  <si>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</si>
  <si>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</si>
  <si>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</si>
  <si>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</si>
  <si>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</si>
  <si>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</si>
  <si>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</si>
  <si>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</si>
  <si>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</si>
  <si>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</si>
  <si>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</si>
  <si>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</si>
  <si>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</si>
  <si>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</si>
  <si>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</si>
  <si>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</si>
  <si>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</si>
  <si>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</si>
  <si>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</si>
  <si>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</si>
  <si>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</si>
  <si>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</si>
  <si>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</si>
  <si>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</si>
  <si>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</si>
  <si>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</si>
  <si>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</si>
  <si>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</si>
  <si>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</si>
  <si>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</si>
  <si>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</si>
  <si>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</si>
  <si>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</si>
  <si>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</si>
  <si>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</si>
  <si>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</si>
  <si>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</si>
  <si>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</si>
  <si>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</si>
  <si>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</si>
  <si>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</si>
  <si>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</si>
  <si>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</si>
  <si>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</si>
  <si>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</si>
  <si>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</si>
  <si>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</si>
  <si>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</si>
  <si>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</si>
  <si>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</si>
  <si>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</si>
  <si>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</si>
  <si>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</si>
  <si>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</si>
  <si>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</si>
  <si>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</si>
  <si>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</si>
  <si>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</si>
  <si>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</si>
  <si>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</si>
  <si>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</si>
  <si>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</si>
  <si>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</si>
  <si>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</si>
  <si>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</si>
  <si>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</si>
  <si>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</si>
  <si>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</si>
  <si>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</si>
  <si>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</si>
  <si>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</si>
  <si>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</si>
  <si>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</si>
  <si>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</si>
  <si>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</si>
  <si>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</si>
  <si>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</si>
  <si>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</si>
  <si>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</si>
  <si>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</si>
  <si>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</si>
  <si>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</si>
  <si>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</si>
  <si>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</si>
  <si>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</si>
  <si>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</si>
  <si>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</si>
  <si>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</si>
  <si>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</si>
  <si>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</si>
  <si>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</si>
  <si>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</si>
  <si>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</si>
  <si>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</si>
  <si>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</si>
  <si>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</si>
  <si>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</si>
  <si>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</si>
  <si>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</si>
  <si>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</si>
  <si>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</si>
  <si>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</si>
  <si>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</si>
  <si>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</si>
  <si>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</si>
  <si>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</si>
  <si>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</si>
  <si>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</si>
  <si>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</si>
  <si>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</si>
  <si>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</si>
  <si>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</si>
  <si>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</si>
  <si>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</si>
  <si>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</si>
  <si>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</si>
  <si>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</si>
  <si>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</si>
  <si>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</si>
  <si>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</si>
  <si>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</si>
  <si>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</si>
  <si>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</si>
  <si>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</si>
  <si>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</si>
  <si>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</si>
  <si>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</si>
  <si>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</si>
  <si>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</si>
  <si>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</si>
  <si>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</si>
  <si>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</si>
  <si>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</si>
  <si>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</si>
  <si>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</si>
  <si>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</si>
  <si>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</si>
  <si>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</si>
  <si>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</si>
  <si>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</si>
  <si>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</si>
  <si>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</si>
  <si>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</si>
  <si>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</si>
  <si>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</si>
  <si>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</si>
  <si>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</si>
  <si>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</si>
  <si>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</si>
  <si>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</si>
  <si>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</si>
  <si>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</si>
  <si>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</si>
  <si>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</si>
  <si>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</si>
  <si>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</si>
  <si>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</si>
  <si>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</si>
  <si>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</si>
  <si>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</si>
  <si>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</si>
  <si>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</si>
  <si>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</si>
  <si>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</si>
  <si>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</si>
  <si>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</si>
  <si>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</si>
  <si>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</si>
  <si>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</si>
  <si>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</si>
  <si>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</si>
  <si>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</si>
  <si>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</si>
  <si>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</si>
  <si>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</si>
  <si>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</si>
  <si>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</si>
  <si>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</si>
  <si>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</si>
  <si>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</si>
  <si>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</si>
  <si>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</si>
  <si>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</si>
  <si>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</si>
  <si>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</si>
  <si>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</si>
  <si>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</si>
  <si>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</si>
  <si>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</si>
  <si>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</si>
  <si>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</si>
  <si>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</si>
  <si>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</si>
  <si>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</si>
  <si>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</si>
  <si>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</si>
  <si>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</si>
  <si>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</si>
  <si>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</si>
  <si>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</si>
  <si>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</si>
  <si>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</si>
  <si>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</si>
  <si>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</si>
  <si>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</si>
  <si>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</si>
  <si>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</si>
  <si>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</si>
  <si>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</si>
  <si>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</si>
  <si>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</si>
  <si>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</si>
  <si>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</si>
  <si>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</si>
  <si>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</si>
  <si>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</si>
  <si>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</si>
  <si>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</si>
  <si>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</si>
  <si>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</si>
  <si>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</si>
  <si>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</si>
  <si>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</si>
  <si>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</si>
  <si>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</si>
  <si>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</si>
  <si>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</si>
  <si>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</si>
  <si>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</si>
  <si>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</si>
  <si>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</si>
  <si>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</si>
  <si>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</si>
  <si>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</si>
  <si>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</si>
  <si>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</si>
  <si>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</si>
  <si>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</si>
  <si>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</si>
  <si>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</si>
  <si>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</si>
  <si>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</si>
  <si>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</si>
  <si>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</si>
  <si>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</si>
  <si>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</si>
  <si>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</si>
  <si>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</si>
  <si>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</si>
  <si>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</si>
  <si>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</si>
  <si>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</si>
  <si>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</si>
  <si>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</si>
  <si>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</si>
  <si>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</si>
  <si>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</si>
  <si>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</si>
  <si>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</si>
  <si>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</si>
  <si>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</si>
  <si>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</si>
  <si>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</si>
  <si>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</si>
  <si>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</si>
  <si>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</si>
  <si>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</si>
  <si>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</si>
  <si>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</si>
  <si>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</si>
  <si>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</si>
  <si>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</si>
  <si>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</si>
  <si>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</si>
  <si>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</si>
  <si>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</si>
  <si>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</si>
  <si>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</si>
  <si>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</si>
  <si>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</si>
  <si>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</si>
  <si>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</si>
  <si>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</si>
  <si>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</si>
  <si>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</si>
  <si>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</si>
  <si>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</si>
  <si>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</si>
  <si>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</si>
  <si>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</si>
  <si>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</si>
  <si>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</si>
  <si>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</si>
  <si>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</si>
  <si>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</si>
  <si>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</si>
  <si>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</si>
  <si>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</si>
  <si>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</si>
  <si>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</si>
  <si>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</si>
  <si>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</si>
  <si>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</si>
  <si>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</si>
  <si>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</si>
  <si>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</si>
  <si>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</si>
  <si>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</si>
  <si>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</si>
  <si>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</si>
  <si>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</si>
  <si>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</si>
  <si>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</si>
  <si>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</si>
  <si>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</si>
  <si>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</si>
  <si>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</si>
  <si>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</si>
  <si>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</si>
  <si>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</si>
  <si>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</si>
  <si>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</si>
  <si>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</si>
  <si>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</si>
  <si>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</si>
  <si>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</si>
  <si>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</si>
  <si>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</si>
  <si>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</si>
  <si>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</si>
  <si>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</si>
  <si>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</si>
  <si>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</si>
  <si>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</si>
  <si>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</si>
  <si>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</si>
  <si>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</si>
  <si>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</si>
  <si>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</si>
  <si>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</si>
  <si>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</si>
  <si>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</si>
  <si>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</si>
  <si>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</si>
  <si>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</si>
  <si>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</si>
  <si>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</si>
  <si>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</si>
  <si>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</si>
  <si>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</si>
  <si>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</si>
  <si>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</si>
  <si>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</si>
  <si>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</si>
  <si>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</si>
  <si>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</si>
  <si>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</si>
  <si>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</si>
  <si>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</si>
  <si>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</si>
  <si>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</si>
  <si>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</si>
  <si>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</si>
  <si>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</si>
  <si>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</si>
  <si>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</si>
  <si>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</si>
  <si>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</si>
  <si>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</si>
  <si>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</si>
  <si>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</si>
  <si>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</si>
  <si>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</si>
  <si>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</si>
  <si>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</si>
  <si>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</si>
  <si>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</si>
  <si>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</si>
  <si>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</si>
  <si>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</si>
  <si>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</si>
  <si>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</si>
  <si>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</si>
  <si>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</si>
  <si>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</si>
  <si>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</si>
  <si>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</si>
  <si>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</si>
  <si>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</si>
  <si>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</si>
  <si>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</si>
  <si>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</si>
  <si>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</si>
  <si>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</si>
  <si>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</si>
  <si>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</si>
  <si>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</si>
  <si>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</si>
  <si>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</si>
  <si>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</si>
  <si>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</si>
  <si>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</si>
  <si>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</si>
  <si>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</si>
  <si>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</si>
  <si>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</si>
  <si>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</si>
  <si>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</si>
  <si>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</si>
  <si>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</si>
  <si>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</si>
  <si>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</si>
  <si>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</si>
  <si>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</si>
  <si>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</si>
  <si>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</si>
  <si>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</si>
  <si>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</si>
  <si>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</si>
  <si>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</si>
  <si>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</si>
  <si>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</si>
  <si>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</si>
  <si>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</si>
  <si>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</si>
  <si>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</si>
  <si>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</si>
  <si>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</si>
  <si>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</si>
  <si>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</si>
  <si>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</si>
  <si>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</si>
  <si>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</si>
  <si>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</si>
  <si>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</si>
  <si>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</si>
  <si>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</si>
  <si>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</si>
  <si>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</si>
  <si>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</si>
  <si>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</si>
  <si>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</si>
  <si>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</si>
  <si>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</si>
  <si>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</si>
  <si>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</si>
  <si>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</si>
  <si>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</si>
  <si>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</si>
  <si>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</si>
  <si>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</si>
  <si>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</si>
  <si>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</si>
  <si>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</si>
  <si>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</si>
  <si>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</si>
  <si>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</si>
  <si>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</si>
  <si>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</si>
  <si>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</si>
  <si>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</si>
  <si>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</si>
  <si>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</si>
  <si>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</si>
  <si>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</si>
  <si>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</si>
  <si>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</si>
  <si>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</si>
  <si>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</si>
  <si>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</si>
  <si>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</si>
  <si>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</si>
  <si>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</si>
  <si>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</si>
  <si>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</si>
  <si>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</si>
  <si>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</si>
  <si>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</si>
  <si>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</si>
  <si>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</si>
  <si>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</si>
  <si>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</si>
  <si>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</si>
  <si>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</si>
  <si>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</si>
  <si>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</si>
  <si>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</si>
  <si>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</si>
  <si>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</si>
  <si>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</si>
  <si>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</si>
  <si>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</si>
  <si>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</si>
  <si>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</si>
  <si>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</si>
  <si>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</si>
  <si>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</si>
  <si>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</si>
  <si>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</si>
  <si>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</si>
  <si>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</si>
  <si>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</si>
  <si>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</si>
  <si>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</si>
  <si>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</si>
  <si>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</si>
  <si>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</si>
  <si>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</si>
  <si>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</si>
  <si>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</si>
  <si>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</si>
  <si>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</si>
  <si>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</si>
  <si>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</si>
  <si>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</si>
  <si>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</si>
  <si>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</si>
  <si>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</si>
  <si>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</si>
  <si>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</si>
  <si>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</si>
  <si>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</si>
  <si>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</si>
  <si>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</si>
  <si>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</si>
  <si>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</si>
  <si>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</si>
  <si>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</si>
  <si>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</si>
  <si>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</si>
  <si>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</si>
  <si>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</si>
  <si>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</si>
  <si>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</si>
  <si>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</si>
  <si>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</si>
  <si>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</si>
  <si>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</si>
  <si>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</si>
  <si>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</si>
  <si>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</si>
  <si>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</si>
  <si>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</si>
  <si>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</si>
  <si>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</si>
  <si>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</si>
  <si>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</si>
  <si>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</si>
  <si>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</si>
  <si>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</si>
  <si>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</si>
  <si>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</si>
  <si>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</si>
  <si>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</si>
  <si>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</si>
  <si>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</si>
  <si>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</si>
  <si>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</si>
  <si>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</si>
  <si>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</si>
  <si>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</si>
  <si>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</si>
  <si>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</si>
  <si>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</si>
  <si>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</si>
  <si>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</si>
  <si>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</si>
  <si>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</si>
  <si>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</si>
  <si>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</si>
  <si>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</si>
  <si>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</si>
  <si>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</si>
  <si>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</si>
  <si>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</si>
  <si>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</si>
  <si>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</si>
  <si>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</si>
  <si>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</si>
  <si>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</si>
  <si>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</si>
  <si>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</si>
  <si>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</si>
  <si>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</si>
  <si>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</si>
  <si>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</si>
  <si>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</si>
  <si>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</si>
  <si>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</si>
  <si>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</si>
  <si>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</si>
  <si>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</si>
  <si>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</si>
  <si>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</si>
  <si>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</si>
  <si>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</si>
  <si>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</si>
  <si>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</si>
  <si>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</si>
  <si>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</si>
  <si>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</si>
  <si>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</si>
  <si>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</si>
  <si>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</si>
  <si>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</si>
  <si>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</si>
  <si>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</si>
  <si>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</si>
  <si>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</si>
  <si>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</si>
  <si>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</si>
  <si>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</si>
  <si>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</si>
  <si>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</si>
  <si>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</si>
  <si>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</si>
  <si>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</si>
  <si>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</si>
  <si>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</si>
  <si>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</si>
  <si>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</si>
  <si>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</si>
  <si>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</si>
  <si>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</si>
  <si>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</si>
  <si>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</si>
  <si>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</si>
  <si>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</si>
  <si>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</si>
  <si>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</si>
  <si>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</si>
  <si>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</si>
  <si>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</si>
  <si>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</si>
  <si>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</si>
  <si>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</si>
  <si>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</si>
  <si>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</si>
  <si>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</si>
  <si>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</si>
  <si>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</si>
  <si>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</si>
  <si>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</si>
  <si>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</si>
  <si>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</si>
  <si>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</si>
  <si>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</si>
  <si>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</si>
  <si>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</si>
  <si>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</si>
  <si>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</si>
  <si>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</si>
  <si>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</si>
  <si>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</si>
  <si>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</si>
  <si>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</si>
  <si>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</si>
  <si>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</si>
  <si>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</si>
  <si>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</si>
  <si>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</si>
  <si>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</si>
  <si>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</si>
  <si>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</si>
  <si>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</si>
  <si>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</si>
  <si>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</si>
  <si>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</si>
  <si>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</si>
  <si>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</si>
  <si>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</si>
  <si>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</si>
  <si>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</si>
  <si>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</si>
  <si>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</si>
  <si>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</si>
  <si>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</si>
  <si>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</si>
  <si>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</si>
  <si>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</si>
  <si>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</si>
  <si>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</si>
  <si>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</si>
  <si>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</si>
  <si>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</si>
  <si>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</si>
  <si>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</si>
  <si>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</si>
  <si>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</si>
  <si>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</si>
  <si>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</si>
  <si>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</si>
  <si>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</si>
  <si>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</si>
  <si>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</si>
  <si>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</si>
  <si>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</si>
  <si>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</si>
  <si>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</si>
  <si>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</si>
  <si>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</si>
  <si>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</si>
  <si>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</si>
  <si>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</si>
  <si>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</si>
  <si>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</si>
  <si>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</si>
  <si>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</si>
  <si>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</si>
  <si>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</si>
  <si>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</si>
  <si>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</si>
  <si>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</si>
  <si>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</si>
  <si>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</si>
  <si>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</si>
  <si>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</si>
  <si>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</si>
  <si>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</si>
  <si>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</si>
  <si>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</si>
  <si>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</si>
  <si>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</si>
  <si>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</si>
  <si>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</si>
  <si>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</si>
  <si>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</si>
  <si>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</si>
  <si>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</si>
  <si>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</si>
  <si>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</si>
  <si>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</si>
  <si>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</si>
  <si>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</si>
  <si>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</si>
  <si>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</si>
  <si>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</si>
  <si>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</si>
  <si>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</si>
  <si>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</si>
  <si>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</si>
  <si>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</si>
  <si>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</si>
  <si>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</si>
  <si>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</si>
  <si>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</si>
  <si>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</si>
  <si>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</si>
  <si>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</si>
  <si>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</si>
  <si>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</si>
  <si>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</si>
  <si>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</si>
  <si>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</si>
  <si>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</si>
  <si>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</si>
  <si>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</si>
  <si>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</si>
  <si>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</si>
  <si>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</si>
  <si>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</si>
  <si>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</si>
  <si>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</si>
  <si>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</si>
  <si>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</si>
  <si>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</si>
  <si>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</si>
  <si>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</si>
  <si>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</si>
  <si>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</si>
  <si>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</si>
  <si>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</si>
  <si>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</si>
  <si>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</si>
  <si>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</si>
  <si>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</si>
  <si>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</si>
  <si>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</si>
  <si>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</si>
  <si>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</si>
  <si>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</si>
  <si>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</si>
  <si>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</si>
  <si>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</si>
  <si>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</si>
  <si>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</si>
  <si>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</si>
  <si>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</si>
  <si>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</si>
  <si>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</si>
  <si>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</si>
  <si>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</si>
  <si>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</si>
  <si>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</si>
  <si>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</si>
  <si>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</si>
  <si>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</si>
  <si>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</si>
  <si>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</si>
  <si>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</si>
  <si>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</si>
  <si>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</si>
  <si>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</si>
  <si>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</si>
  <si>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</si>
  <si>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</si>
  <si>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</si>
  <si>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</si>
  <si>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</si>
  <si>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</si>
  <si>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</si>
  <si>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</si>
  <si>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</si>
  <si>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</si>
  <si>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</si>
  <si>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</si>
  <si>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</si>
  <si>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</si>
  <si>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</si>
  <si>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</si>
  <si>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</si>
  <si>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</si>
  <si>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</si>
  <si>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</si>
  <si>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</si>
  <si>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</si>
  <si>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</si>
  <si>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</si>
  <si>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</si>
  <si>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</si>
  <si>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</si>
  <si>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</si>
  <si>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</si>
  <si>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</si>
  <si>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</si>
  <si>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</si>
  <si>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</si>
  <si>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</si>
  <si>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</si>
  <si>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</si>
  <si>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</si>
  <si>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</si>
  <si>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</si>
  <si>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</si>
  <si>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</si>
  <si>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</si>
  <si>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</si>
  <si>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</si>
  <si>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</si>
  <si>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</si>
  <si>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</si>
  <si>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</si>
  <si>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</si>
  <si>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</si>
  <si>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</si>
  <si>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</si>
  <si>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</si>
  <si>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</si>
  <si>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</si>
  <si>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</si>
  <si>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</si>
  <si>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</si>
  <si>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</si>
  <si>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</si>
  <si>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</si>
  <si>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</si>
  <si>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</si>
  <si>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</si>
  <si>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</si>
  <si>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</si>
  <si>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</si>
  <si>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</si>
  <si>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</si>
  <si>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</si>
  <si>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</si>
  <si>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</si>
  <si>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</si>
  <si>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</si>
  <si>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</si>
  <si>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</si>
  <si>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</si>
  <si>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</si>
  <si>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</si>
  <si>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</si>
  <si>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</si>
  <si>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</si>
  <si>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</si>
  <si>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</si>
  <si>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</si>
  <si>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</si>
  <si>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</si>
  <si>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</si>
  <si>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</si>
  <si>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</si>
  <si>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</si>
  <si>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</si>
  <si>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</si>
  <si>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</si>
  <si>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</si>
  <si>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</si>
  <si>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</si>
  <si>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</si>
  <si>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</si>
  <si>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</si>
  <si>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</si>
  <si>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</si>
  <si>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</si>
  <si>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</si>
  <si>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</si>
  <si>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</si>
  <si>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</si>
  <si>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</si>
  <si>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</si>
  <si>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</si>
  <si>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</si>
  <si>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</si>
  <si>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</si>
  <si>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</si>
  <si>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</si>
  <si>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</si>
  <si>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</si>
  <si>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</si>
  <si>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</si>
  <si>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</si>
  <si>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</si>
  <si>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</si>
  <si>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</si>
  <si>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</si>
  <si>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</si>
  <si>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</si>
  <si>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</si>
  <si>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</si>
  <si>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</si>
  <si>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</si>
  <si>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</si>
  <si>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</si>
  <si>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</si>
  <si>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</si>
  <si>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</si>
  <si>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</si>
  <si>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</si>
  <si>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</si>
  <si>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</si>
  <si>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</si>
  <si>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</si>
  <si>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</si>
  <si>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</si>
  <si>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</si>
  <si>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</si>
  <si>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</si>
  <si>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</si>
  <si>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</si>
  <si>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</si>
  <si>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</si>
  <si>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</si>
  <si>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</si>
  <si>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</si>
  <si>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</si>
  <si>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</si>
  <si>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</si>
  <si>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</si>
  <si>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</si>
  <si>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</si>
  <si>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</si>
  <si>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</si>
  <si>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</si>
  <si>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</si>
  <si>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</si>
  <si>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</si>
  <si>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</si>
  <si>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</si>
  <si>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</si>
  <si>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</si>
  <si>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</si>
  <si>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</si>
  <si>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</si>
  <si>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</si>
  <si>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</si>
  <si>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</si>
  <si>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</si>
  <si>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</si>
  <si>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</si>
  <si>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</si>
  <si>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</si>
  <si>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</si>
  <si>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</si>
  <si>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</si>
  <si>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</si>
  <si>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</si>
  <si>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</si>
  <si>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</si>
  <si>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</si>
  <si>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</si>
  <si>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</si>
  <si>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</si>
  <si>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</si>
  <si>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</si>
  <si>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</si>
  <si>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</si>
  <si>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</si>
  <si>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</si>
  <si>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</si>
  <si>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</si>
  <si>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</si>
  <si>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</si>
  <si>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</si>
  <si>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</si>
  <si>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</si>
  <si>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</si>
  <si>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</si>
  <si>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</si>
  <si>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</si>
  <si>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</si>
  <si>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</si>
  <si>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</si>
  <si>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</si>
  <si>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</si>
  <si>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</si>
  <si>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</si>
  <si>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</si>
  <si>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</si>
  <si>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</si>
  <si>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</si>
  <si>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</si>
  <si>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</si>
  <si>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</si>
  <si>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</si>
  <si>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</si>
  <si>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</si>
  <si>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</si>
  <si>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</si>
  <si>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</si>
  <si>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</si>
  <si>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</si>
  <si>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</si>
  <si>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</si>
  <si>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</si>
  <si>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</si>
  <si>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</si>
  <si>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</si>
  <si>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</si>
  <si>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</si>
  <si>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</si>
  <si>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</si>
  <si>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</si>
  <si>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</si>
  <si>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</si>
  <si>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</si>
  <si>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</si>
  <si>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</si>
  <si>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</si>
  <si>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</si>
  <si>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</si>
  <si>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</si>
  <si>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</si>
  <si>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</si>
  <si>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</si>
  <si>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</si>
  <si>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</si>
  <si>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</si>
  <si>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</si>
  <si>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</si>
  <si>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</si>
  <si>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</si>
  <si>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</si>
  <si>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</si>
  <si>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</si>
  <si>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</si>
  <si>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</si>
  <si>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</si>
  <si>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</si>
  <si>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</si>
  <si>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</si>
  <si>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</si>
  <si>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</si>
  <si>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</si>
  <si>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</si>
  <si>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</si>
  <si>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</si>
  <si>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</si>
  <si>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</si>
  <si>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</si>
  <si>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</si>
  <si>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</si>
  <si>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</si>
  <si>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</si>
  <si>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</si>
  <si>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</si>
  <si>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</si>
  <si>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</si>
  <si>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</si>
  <si>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</si>
  <si>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</si>
  <si>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</si>
  <si>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</si>
  <si>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</si>
  <si>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</si>
  <si>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</si>
  <si>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</si>
  <si>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</si>
  <si>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</si>
  <si>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</si>
  <si>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</si>
  <si>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</si>
  <si>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</si>
  <si>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</si>
  <si>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</si>
  <si>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</si>
  <si>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</si>
  <si>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</si>
  <si>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</si>
  <si>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</si>
  <si>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</si>
  <si>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</si>
  <si>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</si>
  <si>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</si>
  <si>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</si>
  <si>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</si>
  <si>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</si>
  <si>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</si>
  <si>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</si>
  <si>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</si>
  <si>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</si>
  <si>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</si>
  <si>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</si>
  <si>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</si>
  <si>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</si>
  <si>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</si>
  <si>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</si>
  <si>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</si>
  <si>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</si>
  <si>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</si>
  <si>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</si>
  <si>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</si>
  <si>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</si>
  <si>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</si>
  <si>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</si>
  <si>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</si>
  <si>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</si>
  <si>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</si>
  <si>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</si>
  <si>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</si>
  <si>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</si>
  <si>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</si>
  <si>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</si>
  <si>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</si>
  <si>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</si>
  <si>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</si>
  <si>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</si>
  <si>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</si>
  <si>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</si>
  <si>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</si>
  <si>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</si>
  <si>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</si>
  <si>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</si>
  <si>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</si>
  <si>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</si>
  <si>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</si>
  <si>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</si>
  <si>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</si>
  <si>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</si>
  <si>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</si>
  <si>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</si>
  <si>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</si>
  <si>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</si>
  <si>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</si>
  <si>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</si>
  <si>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</si>
  <si>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</si>
  <si>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</si>
  <si>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</si>
  <si>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</si>
  <si>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</si>
  <si>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</si>
  <si>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</si>
  <si>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</si>
  <si>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</si>
  <si>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</si>
  <si>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</si>
  <si>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</si>
  <si>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</si>
  <si>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</si>
  <si>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</si>
  <si>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</si>
  <si>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</si>
  <si>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</si>
  <si>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</si>
  <si>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</si>
  <si>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</si>
  <si>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</si>
  <si>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</si>
  <si>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</si>
  <si>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</si>
  <si>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</si>
  <si>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</si>
  <si>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</si>
  <si>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</si>
  <si>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</si>
  <si>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</si>
  <si>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</si>
  <si>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</si>
  <si>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</si>
  <si>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</si>
  <si>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</si>
  <si>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</si>
  <si>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</si>
  <si>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</si>
  <si>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</si>
  <si>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</si>
  <si>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</si>
  <si>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</si>
  <si>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</si>
  <si>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</si>
  <si>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</si>
  <si>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</si>
  <si>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</si>
  <si>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</si>
  <si>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</si>
  <si>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</si>
  <si>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</si>
  <si>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</si>
  <si>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</si>
  <si>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</si>
  <si>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</si>
  <si>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</si>
  <si>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</si>
  <si>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</si>
  <si>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</si>
  <si>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</si>
  <si>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</si>
  <si>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</si>
  <si>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</si>
  <si>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</si>
  <si>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</si>
  <si>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</si>
  <si>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</si>
  <si>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</si>
  <si>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</si>
  <si>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</si>
  <si>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</si>
  <si>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</si>
  <si>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</si>
  <si>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</si>
  <si>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</si>
  <si>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</si>
  <si>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</si>
  <si>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</si>
  <si>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</si>
  <si>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</si>
  <si>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</si>
  <si>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</si>
  <si>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</si>
  <si>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</si>
  <si>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</si>
  <si>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</si>
  <si>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</si>
  <si>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</si>
  <si>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</si>
  <si>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</si>
  <si>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</si>
  <si>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</si>
  <si>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</si>
  <si>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</si>
  <si>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</si>
  <si>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</si>
  <si>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</si>
  <si>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</si>
  <si>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</si>
  <si>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</si>
  <si>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</si>
  <si>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</si>
  <si>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</si>
  <si>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</si>
  <si>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</si>
  <si>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</si>
  <si>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</si>
  <si>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</si>
  <si>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</si>
  <si>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</si>
  <si>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</si>
  <si>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</si>
  <si>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</si>
  <si>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</si>
  <si>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</si>
  <si>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</si>
  <si>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</si>
  <si>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</si>
  <si>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</si>
  <si>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</si>
  <si>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</si>
  <si>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</si>
  <si>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</si>
  <si>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</si>
  <si>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</si>
  <si>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</si>
  <si>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</si>
  <si>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</si>
  <si>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</si>
  <si>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</si>
  <si>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</si>
  <si>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</si>
  <si>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</si>
  <si>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</si>
  <si>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</si>
  <si>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</si>
  <si>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</si>
  <si>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</si>
  <si>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</si>
  <si>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</si>
  <si>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</si>
  <si>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</si>
  <si>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</si>
  <si>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</si>
  <si>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</si>
  <si>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</si>
  <si>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</si>
  <si>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</si>
  <si>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</si>
  <si>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</si>
  <si>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</si>
  <si>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</si>
  <si>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</si>
  <si>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</si>
  <si>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</si>
  <si>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</si>
  <si>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</si>
  <si>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</si>
  <si>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</si>
  <si>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</si>
  <si>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</si>
  <si>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</si>
  <si>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</si>
  <si>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</si>
  <si>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</si>
  <si>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</si>
  <si>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</si>
  <si>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</si>
  <si>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</si>
  <si>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</si>
  <si>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</si>
  <si>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</si>
  <si>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</si>
  <si>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</si>
  <si>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</si>
  <si>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</si>
  <si>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</si>
  <si>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</si>
  <si>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</si>
  <si>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</si>
  <si>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</si>
  <si>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</si>
  <si>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</si>
  <si>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</si>
  <si>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</si>
  <si>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</si>
  <si>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</si>
  <si>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</si>
  <si>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</si>
  <si>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</si>
  <si>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</si>
  <si>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</si>
  <si>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</si>
  <si>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</si>
  <si>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</si>
  <si>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</si>
  <si>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</si>
  <si>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</si>
  <si>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</si>
  <si>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</si>
  <si>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</si>
  <si>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</si>
  <si>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</si>
  <si>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</si>
  <si>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</si>
  <si>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</si>
  <si>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</si>
  <si>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</si>
  <si>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</si>
  <si>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</si>
  <si>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</si>
  <si>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</si>
  <si>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</si>
  <si>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</si>
  <si>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</si>
  <si>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</si>
  <si>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</si>
  <si>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</si>
  <si>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</si>
  <si>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</si>
  <si>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</si>
  <si>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</si>
  <si>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</si>
  <si>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</si>
  <si>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</si>
  <si>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</si>
  <si>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</si>
  <si>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</si>
  <si>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</si>
  <si>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</si>
  <si>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</si>
  <si>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</si>
  <si>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</si>
  <si>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</si>
  <si>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</si>
  <si>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</si>
  <si>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</si>
  <si>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</si>
  <si>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</si>
  <si>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</si>
  <si>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</si>
  <si>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</si>
  <si>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</si>
  <si>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</si>
  <si>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</si>
  <si>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</si>
  <si>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</si>
  <si>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</si>
  <si>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</si>
  <si>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</si>
  <si>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</si>
  <si>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</si>
  <si>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</si>
  <si>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</si>
  <si>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</si>
  <si>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</si>
  <si>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</si>
  <si>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</si>
  <si>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</si>
  <si>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</si>
  <si>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</si>
  <si>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</si>
  <si>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</si>
  <si>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</si>
  <si>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</si>
  <si>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</si>
  <si>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</si>
  <si>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</si>
  <si>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</si>
  <si>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</si>
  <si>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</si>
  <si>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</si>
  <si>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</si>
  <si>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</si>
  <si>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</si>
  <si>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</si>
  <si>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</si>
  <si>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</si>
  <si>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</si>
  <si>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</si>
  <si>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</si>
  <si>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</si>
  <si>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</si>
  <si>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</si>
  <si>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</si>
  <si>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</si>
  <si>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</si>
  <si>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</si>
  <si>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</si>
  <si>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</si>
  <si>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</si>
  <si>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</si>
  <si>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</si>
  <si>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</si>
  <si>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</si>
  <si>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</si>
  <si>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</si>
  <si>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</si>
  <si>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</si>
  <si>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</si>
  <si>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</si>
  <si>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</si>
  <si>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</si>
  <si>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</si>
  <si>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</si>
  <si>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</si>
  <si>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</si>
  <si>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</si>
  <si>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</si>
  <si>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</si>
  <si>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</si>
  <si>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</si>
  <si>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</si>
  <si>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</si>
  <si>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</si>
  <si>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</si>
  <si>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</si>
  <si>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</si>
  <si>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</si>
  <si>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</si>
  <si>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</si>
  <si>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</si>
  <si>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</si>
  <si>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</si>
  <si>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</si>
  <si>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</si>
  <si>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</si>
  <si>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</si>
  <si>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</si>
  <si>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</si>
  <si>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</si>
  <si>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</si>
  <si>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</si>
  <si>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</si>
  <si>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</si>
  <si>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</si>
  <si>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</si>
  <si>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</si>
  <si>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</si>
  <si>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</si>
  <si>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</si>
  <si>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</si>
  <si>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</si>
  <si>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</si>
  <si>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</si>
  <si>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</si>
  <si>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</si>
  <si>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</si>
  <si>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</si>
  <si>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</si>
  <si>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</si>
  <si>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</si>
  <si>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</si>
  <si>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</si>
  <si>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</si>
  <si>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</si>
  <si>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</si>
  <si>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</si>
  <si>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</si>
  <si>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</si>
  <si>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</si>
  <si>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</si>
  <si>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</si>
  <si>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</si>
  <si>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</si>
  <si>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</si>
  <si>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</si>
  <si>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</si>
  <si>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</si>
  <si>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</si>
  <si>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</si>
  <si>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</si>
  <si>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</si>
  <si>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</si>
  <si>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</si>
  <si>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</si>
  <si>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</si>
  <si>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</si>
  <si>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</si>
  <si>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</si>
  <si>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</si>
  <si>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</si>
  <si>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</si>
  <si>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</si>
  <si>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</si>
  <si>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</si>
  <si>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</si>
  <si>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</si>
  <si>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</si>
  <si>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</si>
  <si>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</si>
  <si>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</si>
  <si>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</si>
  <si>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</si>
  <si>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</si>
  <si>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</si>
  <si>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</si>
  <si>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</si>
  <si>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</si>
  <si>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</si>
  <si>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</si>
  <si>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</si>
  <si>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</si>
  <si>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</si>
  <si>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</si>
  <si>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</si>
  <si>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</si>
  <si>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</si>
  <si>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</si>
  <si>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</si>
  <si>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</si>
  <si>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</si>
  <si>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</si>
  <si>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</si>
  <si>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</si>
  <si>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</si>
  <si>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</si>
  <si>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</si>
  <si>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</si>
  <si>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</si>
  <si>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</si>
  <si>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</si>
  <si>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</si>
  <si>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</si>
  <si>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</si>
  <si>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</si>
  <si>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</si>
  <si>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</si>
  <si>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</si>
  <si>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</si>
  <si>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</si>
  <si>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</si>
  <si>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</si>
  <si>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</si>
  <si>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</si>
  <si>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</si>
  <si>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</si>
  <si>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</si>
  <si>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</si>
  <si>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</si>
  <si>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</si>
  <si>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</si>
  <si>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</si>
  <si>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</si>
  <si>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</si>
  <si>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</si>
  <si>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</si>
  <si>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</si>
  <si>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</si>
  <si>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</si>
  <si>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</si>
  <si>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</si>
  <si>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</si>
  <si>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</si>
  <si>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</si>
  <si>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</si>
  <si>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</si>
  <si>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</si>
  <si>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</si>
  <si>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</si>
  <si>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</si>
  <si>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</si>
  <si>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</si>
  <si>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</si>
  <si>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</si>
  <si>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</si>
  <si>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</si>
  <si>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</si>
  <si>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</si>
  <si>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</si>
  <si>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</si>
  <si>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</si>
  <si>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</si>
  <si>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</si>
  <si>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</si>
  <si>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</si>
  <si>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</si>
  <si>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</si>
  <si>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</si>
  <si>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</si>
  <si>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</si>
  <si>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</si>
  <si>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</si>
  <si>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</si>
  <si>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</si>
  <si>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</si>
  <si>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</si>
  <si>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</si>
  <si>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</si>
  <si>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</si>
  <si>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</si>
  <si>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</si>
  <si>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</si>
  <si>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</si>
  <si>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</si>
  <si>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</si>
  <si>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</si>
  <si>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</si>
  <si>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</si>
  <si>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</si>
  <si>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</si>
  <si>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</si>
  <si>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</si>
  <si>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</si>
  <si>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</si>
  <si>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</si>
  <si>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</si>
  <si>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</si>
  <si>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</si>
  <si>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</si>
  <si>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</si>
  <si>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</si>
  <si>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</si>
  <si>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</si>
  <si>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</si>
  <si>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</si>
  <si>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</si>
  <si>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</si>
  <si>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</si>
  <si>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</si>
  <si>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</si>
  <si>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</si>
  <si>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</si>
  <si>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</si>
  <si>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</si>
  <si>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</si>
  <si>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</si>
  <si>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</si>
  <si>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</si>
  <si>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</si>
  <si>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</si>
  <si>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</si>
  <si>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</si>
  <si>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</si>
  <si>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</si>
  <si>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</si>
  <si>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</si>
  <si>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</si>
  <si>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</si>
  <si>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</si>
  <si>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</si>
  <si>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</si>
  <si>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</si>
  <si>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</si>
  <si>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</si>
  <si>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</si>
  <si>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</si>
  <si>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</si>
  <si>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</si>
  <si>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</si>
  <si>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</si>
  <si>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</si>
  <si>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</si>
  <si>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</si>
  <si>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</si>
  <si>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</si>
  <si>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</si>
  <si>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</si>
  <si>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</si>
  <si>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</si>
  <si>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</si>
  <si>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</si>
  <si>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</si>
  <si>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</si>
  <si>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</si>
  <si>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</si>
  <si>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</si>
  <si>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</si>
  <si>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</si>
  <si>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</si>
  <si>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</si>
  <si>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</si>
  <si>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</si>
  <si>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</si>
  <si>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</si>
  <si>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</si>
  <si>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</si>
  <si>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</si>
  <si>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</si>
  <si>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</si>
  <si>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</si>
  <si>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</si>
  <si>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</si>
  <si>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</si>
  <si>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</si>
  <si>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</si>
  <si>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</si>
  <si>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</si>
  <si>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</si>
  <si>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</si>
  <si>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</si>
  <si>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</si>
  <si>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</si>
  <si>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</si>
  <si>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</si>
  <si>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</si>
  <si>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</si>
  <si>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</si>
  <si>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</si>
  <si>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</si>
  <si>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</si>
  <si>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</si>
  <si>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</si>
  <si>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</si>
  <si>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</si>
  <si>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</si>
  <si>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</si>
  <si>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</si>
  <si>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</si>
  <si>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</si>
  <si>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</si>
  <si>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</si>
  <si>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</si>
  <si>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</si>
  <si>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</si>
  <si>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</si>
  <si>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</si>
  <si>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</si>
  <si>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</si>
  <si>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</si>
  <si>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</si>
  <si>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</si>
  <si>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</si>
  <si>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</si>
  <si>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</si>
  <si>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</si>
  <si>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</si>
  <si>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</si>
  <si>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</si>
  <si>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</si>
  <si>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</si>
  <si>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</si>
  <si>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</si>
  <si>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</si>
  <si>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</si>
  <si>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</si>
  <si>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</si>
  <si>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</si>
  <si>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</si>
  <si>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</si>
  <si>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</si>
  <si>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</si>
  <si>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</si>
  <si>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</si>
  <si>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</si>
  <si>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</si>
  <si>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</si>
  <si>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</si>
  <si>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</si>
  <si>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</si>
  <si>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</si>
  <si>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</si>
  <si>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</si>
  <si>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</si>
  <si>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</si>
  <si>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</si>
  <si>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</si>
  <si>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</si>
  <si>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</si>
  <si>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</si>
  <si>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</si>
  <si>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</si>
  <si>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</si>
  <si>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</si>
  <si>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</si>
  <si>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</si>
  <si>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</si>
  <si>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</si>
  <si>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</si>
  <si>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</si>
  <si>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</si>
  <si>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</si>
  <si>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</si>
  <si>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</si>
  <si>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</si>
  <si>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</si>
  <si>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</si>
  <si>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</si>
  <si>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</si>
  <si>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</si>
  <si>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</si>
  <si>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</si>
  <si>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</si>
  <si>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</si>
  <si>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</si>
  <si>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</si>
  <si>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</si>
  <si>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</si>
  <si>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</si>
  <si>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</si>
  <si>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</si>
  <si>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</si>
  <si>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</si>
  <si>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</si>
  <si>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</si>
  <si>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</si>
  <si>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</si>
  <si>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</si>
  <si>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</si>
  <si>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</si>
  <si>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</si>
  <si>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</si>
  <si>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</si>
  <si>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</si>
  <si>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</si>
  <si>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</si>
  <si>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</si>
  <si>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</si>
  <si>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</si>
  <si>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</si>
  <si>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</si>
  <si>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</si>
  <si>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</si>
  <si>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</si>
  <si>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</si>
  <si>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</si>
  <si>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</si>
  <si>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</si>
  <si>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</si>
  <si>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</si>
  <si>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</si>
  <si>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</si>
  <si>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</si>
  <si>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</si>
  <si>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</si>
  <si>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</si>
  <si>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</si>
  <si>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</si>
  <si>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</si>
  <si>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</si>
  <si>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</si>
  <si>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</si>
  <si>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</si>
  <si>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</si>
  <si>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</si>
  <si>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</si>
  <si>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</si>
  <si>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</si>
  <si>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</si>
  <si>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</si>
  <si>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</si>
  <si>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</si>
  <si>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</si>
  <si>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</si>
  <si>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</si>
  <si>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</si>
  <si>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</si>
  <si>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</si>
  <si>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</si>
  <si>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</si>
  <si>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</si>
  <si>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</si>
  <si>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</si>
  <si>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</si>
  <si>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</si>
  <si>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</si>
  <si>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</si>
  <si>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</si>
  <si>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</si>
  <si>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</si>
  <si>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</si>
  <si>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</si>
  <si>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</si>
  <si>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</si>
  <si>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</si>
  <si>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</si>
  <si>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</si>
  <si>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</si>
  <si>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</si>
  <si>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</si>
  <si>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</si>
  <si>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</si>
  <si>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</si>
  <si>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</si>
  <si>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</si>
  <si>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</si>
  <si>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</si>
  <si>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</si>
  <si>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</si>
  <si>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</si>
  <si>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</si>
  <si>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</si>
  <si>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</si>
  <si>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</si>
  <si>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</si>
  <si>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</si>
  <si>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</si>
  <si>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</si>
  <si>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</si>
  <si>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</si>
  <si>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</si>
  <si>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</si>
  <si>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</si>
  <si>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</si>
  <si>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</si>
  <si>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</si>
  <si>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</si>
  <si>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</si>
  <si>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</si>
  <si>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</si>
  <si>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</si>
  <si>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</si>
  <si>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</si>
  <si>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</si>
  <si>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</si>
  <si>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</si>
  <si>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</si>
  <si>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</si>
  <si>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</si>
  <si>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</si>
  <si>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</si>
  <si>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</si>
  <si>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</si>
  <si>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</si>
  <si>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</si>
  <si>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</si>
  <si>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</si>
  <si>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</si>
  <si>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</si>
  <si>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</si>
  <si>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</si>
  <si>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</si>
  <si>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</si>
  <si>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</si>
  <si>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</si>
  <si>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</si>
  <si>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</si>
  <si>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</si>
  <si>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</si>
  <si>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</si>
  <si>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</si>
  <si>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</si>
  <si>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</si>
  <si>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</si>
  <si>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</si>
  <si>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</si>
  <si>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</si>
  <si>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</si>
  <si>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</si>
  <si>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</si>
  <si>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</si>
  <si>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</si>
  <si>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</si>
  <si>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</si>
  <si>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</si>
  <si>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</si>
  <si>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</si>
  <si>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</si>
  <si>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</si>
  <si>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</si>
  <si>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</si>
  <si>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</si>
  <si>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</si>
  <si>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</si>
  <si>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</si>
  <si>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</si>
  <si>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</si>
  <si>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</si>
  <si>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</si>
  <si>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</si>
  <si>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</si>
  <si>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</si>
  <si>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</si>
  <si>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</si>
  <si>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</si>
  <si>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</si>
  <si>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</si>
  <si>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</si>
  <si>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</si>
  <si>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</si>
  <si>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</si>
  <si>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</si>
  <si>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</si>
  <si>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</si>
  <si>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</si>
  <si>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</si>
  <si>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</si>
  <si>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</si>
  <si>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</si>
  <si>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</si>
  <si>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</si>
  <si>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</si>
  <si>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</si>
  <si>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</si>
  <si>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</si>
  <si>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</si>
  <si>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</si>
  <si>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</si>
  <si>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</si>
  <si>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</si>
  <si>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</si>
  <si>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</si>
  <si>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</si>
  <si>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</si>
  <si>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</si>
  <si>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</si>
  <si>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</si>
  <si>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</si>
  <si>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</si>
  <si>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</si>
  <si>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</si>
  <si>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</si>
  <si>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</si>
  <si>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</si>
  <si>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</si>
  <si>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</si>
  <si>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</si>
  <si>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</si>
  <si>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</si>
  <si>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</si>
  <si>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</si>
  <si>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</si>
  <si>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</si>
  <si>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</si>
  <si>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</si>
  <si>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</si>
  <si>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</si>
  <si>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</si>
  <si>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</si>
  <si>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</si>
  <si>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</si>
  <si>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</si>
  <si>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</si>
  <si>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</si>
  <si>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</si>
  <si>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</si>
  <si>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</si>
  <si>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</si>
  <si>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</si>
  <si>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</si>
  <si>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</si>
  <si>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</si>
  <si>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</si>
  <si>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</si>
  <si>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</si>
  <si>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</si>
  <si>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</si>
  <si>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</si>
  <si>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</si>
  <si>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</si>
  <si>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</si>
  <si>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</si>
  <si>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</si>
  <si>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</si>
  <si>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</si>
  <si>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</si>
  <si>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</si>
  <si>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</si>
  <si>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</si>
  <si>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</si>
  <si>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</si>
  <si>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</si>
  <si>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</si>
  <si>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</si>
  <si>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</si>
  <si>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</si>
  <si>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</si>
  <si>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</si>
  <si>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</si>
  <si>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</si>
  <si>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</si>
  <si>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</si>
  <si>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</si>
  <si>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</si>
  <si>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</si>
  <si>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</si>
  <si>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</si>
  <si>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</si>
  <si>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</si>
  <si>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</si>
  <si>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</si>
  <si>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</si>
  <si>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</si>
  <si>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</si>
  <si>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</si>
  <si>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</si>
  <si>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</si>
  <si>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</si>
  <si>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</si>
  <si>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</si>
  <si>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</si>
  <si>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</si>
  <si>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</si>
  <si>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</si>
  <si>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</si>
  <si>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</si>
  <si>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</si>
  <si>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</si>
  <si>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</si>
  <si>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</si>
  <si>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</si>
  <si>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</si>
  <si>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</si>
  <si>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</si>
  <si>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</si>
  <si>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</si>
  <si>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</si>
  <si>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</si>
  <si>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</si>
  <si>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</si>
  <si>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</si>
  <si>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</si>
  <si>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</si>
  <si>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</si>
  <si>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</si>
  <si>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</si>
  <si>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</si>
  <si>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</si>
  <si>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</si>
  <si>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</si>
  <si>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</si>
  <si>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</si>
  <si>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</si>
  <si>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</si>
  <si>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</si>
  <si>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</si>
  <si>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</si>
  <si>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</si>
  <si>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</si>
  <si>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</si>
  <si>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</si>
  <si>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</si>
  <si>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</si>
  <si>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</si>
  <si>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</si>
  <si>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</si>
  <si>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</si>
  <si>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</si>
  <si>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</si>
  <si>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</si>
  <si>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</si>
  <si>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</si>
  <si>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</si>
  <si>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</si>
  <si>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</si>
  <si>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</si>
  <si>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</si>
  <si>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</si>
  <si>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</si>
  <si>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</si>
  <si>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</si>
  <si>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</si>
  <si>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</si>
  <si>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</si>
  <si>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</si>
  <si>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</si>
  <si>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</si>
  <si>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</si>
  <si>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</si>
  <si>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</si>
  <si>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</si>
  <si>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</si>
  <si>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</si>
  <si>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</si>
  <si>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</si>
  <si>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</si>
  <si>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</si>
  <si>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</si>
  <si>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</si>
  <si>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</si>
  <si>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</si>
  <si>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</si>
  <si>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</si>
  <si>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</si>
  <si>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</si>
  <si>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</si>
  <si>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</si>
  <si>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</si>
  <si>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</si>
  <si>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</si>
  <si>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</si>
  <si>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</si>
  <si>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</si>
  <si>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</si>
  <si>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</si>
  <si>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</si>
  <si>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</si>
  <si>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</si>
  <si>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</si>
  <si>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</si>
  <si>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</si>
  <si>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</si>
  <si>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</si>
  <si>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</si>
  <si>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</si>
  <si>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</si>
  <si>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</si>
  <si>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</si>
  <si>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</si>
  <si>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</si>
  <si>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</si>
  <si>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</si>
  <si>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</si>
  <si>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</si>
  <si>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</si>
  <si>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</si>
  <si>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</si>
  <si>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</si>
  <si>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</si>
  <si>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</si>
  <si>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</si>
  <si>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</si>
  <si>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</si>
  <si>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</si>
  <si>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</si>
  <si>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</si>
  <si>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</si>
  <si>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</si>
  <si>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</si>
  <si>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</si>
  <si>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</si>
  <si>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</si>
  <si>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</si>
  <si>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</si>
  <si>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</si>
  <si>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</si>
  <si>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</si>
  <si>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</si>
  <si>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</si>
  <si>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</si>
  <si>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</si>
  <si>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</si>
  <si>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</si>
  <si>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</si>
  <si>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</si>
  <si>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</si>
  <si>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</si>
  <si>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</si>
  <si>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</si>
  <si>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</si>
  <si>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</si>
  <si>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</si>
  <si>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</si>
  <si>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</si>
  <si>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</si>
  <si>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</si>
  <si>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</si>
  <si>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</si>
  <si>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</si>
  <si>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</si>
  <si>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</si>
  <si>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</si>
  <si>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</si>
  <si>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</si>
  <si>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</si>
  <si>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</si>
  <si>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</si>
  <si>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</si>
  <si>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</si>
  <si>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</si>
  <si>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</si>
  <si>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</si>
  <si>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</si>
  <si>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</si>
  <si>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</si>
  <si>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</si>
  <si>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</si>
  <si>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</si>
  <si>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</si>
  <si>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</si>
  <si>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</si>
  <si>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</si>
  <si>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</si>
  <si>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</si>
  <si>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</si>
  <si>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</si>
  <si>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</si>
  <si>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</si>
  <si>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</si>
  <si>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</si>
  <si>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</si>
  <si>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</si>
  <si>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</si>
  <si>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</si>
  <si>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</si>
  <si>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</si>
  <si>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</si>
  <si>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</si>
  <si>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</si>
  <si>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</si>
  <si>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</si>
  <si>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</si>
  <si>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</si>
  <si>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</si>
  <si>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</si>
  <si>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</si>
  <si>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</si>
  <si>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</si>
  <si>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</si>
  <si>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</si>
  <si>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</si>
  <si>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</si>
  <si>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</si>
  <si>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</si>
  <si>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</si>
  <si>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</si>
  <si>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</si>
  <si>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</si>
  <si>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</si>
  <si>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</si>
  <si>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</si>
  <si>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</si>
  <si>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</si>
  <si>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</si>
  <si>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</si>
  <si>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</si>
  <si>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</si>
  <si>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</si>
  <si>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</si>
  <si>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</si>
  <si>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</si>
  <si>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</si>
  <si>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</si>
  <si>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</si>
  <si>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</si>
  <si>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</si>
  <si>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</si>
  <si>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</si>
  <si>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</si>
  <si>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</si>
  <si>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</si>
  <si>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</si>
  <si>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</si>
  <si>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</si>
  <si>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</si>
  <si>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</si>
  <si>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</si>
  <si>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</si>
  <si>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</si>
  <si>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</si>
  <si>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</si>
  <si>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</si>
  <si>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</si>
  <si>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</si>
  <si>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</si>
  <si>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</si>
  <si>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</si>
  <si>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</si>
  <si>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</si>
  <si>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</si>
  <si>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</si>
  <si>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</si>
  <si>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</si>
  <si>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</si>
  <si>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</si>
  <si>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</si>
  <si>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</si>
  <si>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</si>
  <si>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</si>
  <si>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</si>
  <si>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</si>
  <si>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</si>
  <si>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</si>
  <si>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</si>
  <si>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</si>
  <si>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</si>
  <si>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</si>
  <si>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</si>
  <si>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</si>
  <si>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</si>
  <si>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</si>
  <si>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</si>
  <si>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</si>
  <si>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</si>
  <si>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</si>
  <si>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</si>
  <si>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</si>
  <si>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</si>
  <si>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</si>
  <si>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</si>
  <si>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</si>
  <si>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</si>
  <si>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</si>
  <si>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</si>
  <si>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</si>
  <si>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</si>
  <si>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</si>
  <si>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</si>
  <si>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</si>
  <si>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</si>
  <si>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</si>
  <si>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</si>
  <si>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</si>
  <si>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</si>
  <si>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</si>
  <si>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</si>
  <si>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</si>
  <si>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</si>
  <si>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</si>
  <si>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</si>
  <si>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</si>
  <si>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</si>
  <si>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</si>
  <si>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</si>
  <si>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</si>
  <si>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</si>
  <si>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</si>
  <si>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</si>
  <si>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</si>
  <si>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</si>
  <si>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</si>
  <si>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</si>
  <si>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</si>
  <si>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</si>
  <si>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</si>
  <si>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</si>
  <si>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</si>
  <si>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</si>
  <si>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</si>
  <si>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</si>
  <si>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</si>
  <si>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</si>
  <si>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</si>
  <si>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</si>
  <si>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</si>
  <si>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</si>
  <si>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</si>
  <si>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</si>
  <si>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</si>
  <si>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</si>
  <si>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</si>
  <si>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</si>
  <si>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</si>
  <si>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</si>
  <si>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</si>
  <si>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</si>
  <si>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</si>
  <si>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</si>
  <si>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</si>
  <si>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</si>
  <si>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</si>
  <si>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</si>
  <si>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</si>
  <si>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</si>
  <si>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</si>
  <si>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</si>
  <si>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</si>
  <si>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</si>
  <si>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</si>
  <si>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</si>
  <si>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</si>
  <si>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</si>
  <si>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</si>
  <si>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</si>
  <si>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</si>
  <si>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</si>
  <si>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</si>
  <si>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</si>
  <si>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</si>
  <si>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</si>
  <si>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</si>
  <si>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</si>
  <si>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</si>
  <si>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</si>
  <si>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</si>
  <si>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</si>
  <si>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</si>
  <si>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</si>
  <si>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</si>
  <si>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</si>
  <si>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</si>
  <si>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</si>
  <si>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</si>
  <si>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</si>
  <si>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</si>
  <si>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</si>
  <si>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</si>
  <si>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</si>
  <si>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</si>
  <si>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</si>
  <si>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</si>
  <si>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</si>
  <si>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</si>
  <si>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</si>
  <si>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</si>
  <si>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</si>
  <si>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</si>
  <si>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</si>
  <si>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</si>
  <si>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</si>
  <si>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</si>
  <si>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</si>
  <si>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</si>
  <si>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</si>
  <si>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</si>
  <si>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</si>
  <si>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</si>
  <si>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</si>
  <si>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</si>
  <si>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</si>
  <si>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</si>
  <si>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</si>
  <si>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</si>
  <si>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</si>
  <si>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</si>
  <si>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</si>
  <si>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</si>
  <si>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</si>
  <si>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</si>
  <si>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</si>
  <si>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</si>
  <si>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</si>
  <si>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</si>
  <si>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</si>
  <si>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</si>
  <si>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</si>
  <si>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</si>
  <si>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</si>
  <si>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</si>
  <si>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</si>
  <si>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</si>
  <si>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</si>
  <si>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</si>
  <si>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</si>
  <si>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</si>
  <si>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</si>
  <si>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</si>
  <si>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</si>
  <si>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</si>
  <si>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</si>
  <si>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</si>
  <si>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</si>
  <si>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</si>
  <si>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</si>
  <si>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</si>
  <si>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</si>
  <si>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</si>
  <si>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</si>
  <si>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</si>
  <si>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</si>
  <si>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</si>
  <si>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</si>
  <si>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</si>
  <si>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</si>
  <si>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</si>
  <si>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</si>
  <si>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</si>
  <si>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</si>
  <si>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</si>
  <si>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</si>
  <si>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</si>
  <si>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</si>
  <si>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</si>
  <si>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</si>
  <si>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</si>
  <si>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</si>
  <si>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</si>
  <si>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</si>
  <si>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</si>
  <si>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</si>
  <si>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</si>
  <si>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</si>
  <si>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</si>
  <si>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</si>
  <si>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</si>
  <si>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</si>
  <si>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</si>
  <si>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</si>
  <si>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</si>
  <si>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</si>
  <si>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</si>
  <si>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</si>
  <si>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</si>
  <si>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</si>
  <si>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</si>
  <si>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</si>
  <si>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</si>
  <si>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</si>
  <si>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</si>
  <si>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</si>
  <si>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</si>
  <si>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</si>
  <si>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</si>
  <si>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</si>
  <si>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</si>
  <si>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</si>
  <si>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</si>
  <si>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</si>
  <si>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</si>
  <si>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</si>
  <si>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</si>
  <si>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</si>
  <si>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</si>
  <si>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</si>
  <si>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</si>
  <si>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</si>
  <si>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</si>
  <si>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</si>
  <si>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</si>
  <si>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</si>
  <si>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</si>
  <si>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</si>
  <si>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</si>
  <si>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</si>
  <si>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</si>
  <si>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</si>
  <si>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</si>
  <si>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</si>
  <si>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</si>
  <si>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</si>
  <si>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</si>
  <si>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</si>
  <si>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</si>
  <si>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</si>
  <si>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</si>
  <si>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</si>
  <si>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</si>
  <si>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</si>
  <si>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</si>
  <si>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</si>
  <si>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</si>
  <si>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</si>
  <si>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</si>
  <si>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</si>
  <si>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</si>
  <si>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</si>
  <si>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</si>
  <si>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</si>
  <si>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</si>
  <si>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</si>
  <si>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</si>
  <si>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</si>
  <si>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</si>
  <si>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</si>
  <si>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</si>
  <si>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</si>
  <si>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</si>
  <si>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</si>
  <si>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</si>
  <si>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</si>
  <si>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</si>
  <si>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</si>
  <si>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</si>
  <si>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</si>
  <si>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</si>
  <si>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</si>
  <si>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</si>
  <si>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</si>
  <si>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</si>
  <si>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</si>
  <si>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</si>
  <si>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</si>
  <si>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</si>
  <si>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</si>
  <si>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</si>
  <si>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</si>
  <si>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</si>
  <si>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</si>
  <si>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</si>
  <si>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</si>
  <si>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</si>
  <si>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</si>
  <si>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</si>
  <si>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</si>
  <si>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</si>
  <si>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</si>
  <si>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</si>
  <si>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</si>
  <si>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</si>
  <si>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</si>
  <si>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</si>
  <si>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</si>
  <si>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</si>
  <si>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</si>
  <si>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</si>
  <si>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</si>
  <si>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</si>
  <si>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</si>
  <si>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</si>
  <si>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</si>
  <si>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</si>
  <si>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</si>
  <si>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</si>
  <si>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</si>
  <si>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</si>
  <si>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</si>
  <si>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</si>
  <si>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</si>
  <si>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</si>
  <si>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</si>
  <si>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</si>
  <si>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</si>
  <si>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</si>
  <si>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</si>
  <si>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</si>
  <si>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</si>
  <si>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</si>
  <si>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</si>
  <si>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</si>
  <si>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</si>
  <si>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</si>
  <si>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</si>
  <si>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</si>
  <si>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</si>
  <si>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</si>
  <si>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</si>
  <si>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</si>
  <si>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</si>
  <si>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</si>
  <si>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</si>
  <si>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</si>
  <si>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</si>
  <si>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</si>
  <si>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</si>
  <si>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</si>
  <si>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</si>
  <si>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</si>
  <si>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</si>
  <si>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</si>
  <si>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</si>
  <si>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</si>
  <si>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</si>
  <si>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</si>
  <si>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</si>
  <si>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</si>
  <si>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</si>
  <si>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</si>
  <si>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</si>
  <si>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</si>
  <si>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</si>
  <si>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</si>
  <si>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</si>
  <si>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</si>
  <si>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</si>
  <si>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</si>
  <si>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</si>
  <si>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</si>
  <si>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</si>
  <si>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</si>
  <si>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</si>
  <si>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</si>
  <si>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</si>
  <si>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</si>
  <si>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</si>
  <si>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</si>
  <si>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</si>
  <si>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</si>
  <si>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</si>
  <si>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</si>
  <si>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</si>
  <si>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</si>
  <si>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</si>
  <si>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</si>
  <si>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</si>
  <si>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</si>
  <si>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</si>
  <si>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</si>
  <si>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</si>
  <si>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</si>
  <si>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</si>
  <si>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</si>
  <si>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</si>
  <si>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</si>
  <si>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</si>
  <si>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</si>
  <si>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</si>
  <si>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</si>
  <si>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</si>
  <si>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</si>
  <si>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</si>
  <si>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</si>
  <si>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</si>
  <si>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</si>
  <si>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</si>
  <si>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</si>
  <si>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</si>
  <si>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</si>
  <si>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</si>
  <si>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</si>
  <si>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</si>
  <si>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</si>
  <si>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</si>
  <si>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</si>
  <si>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</si>
  <si>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</si>
  <si>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</si>
  <si>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</si>
  <si>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</si>
  <si>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</si>
  <si>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</si>
  <si>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</si>
  <si>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</si>
  <si>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</si>
  <si>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</si>
  <si>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</si>
  <si>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</si>
  <si>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</si>
  <si>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</si>
  <si>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</si>
  <si>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</si>
  <si>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</si>
  <si>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</si>
  <si>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</si>
  <si>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</si>
  <si>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</si>
  <si>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</si>
  <si>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</si>
  <si>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</si>
  <si>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</si>
  <si>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</si>
  <si>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</si>
  <si>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</si>
  <si>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</si>
  <si>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</si>
  <si>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</si>
  <si>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</si>
  <si>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</si>
  <si>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</si>
  <si>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</si>
  <si>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</si>
  <si>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</si>
  <si>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</si>
  <si>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</si>
  <si>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</si>
  <si>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</si>
  <si>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</si>
  <si>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</si>
  <si>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</si>
  <si>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</si>
  <si>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</si>
  <si>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</si>
  <si>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</si>
  <si>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</si>
  <si>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</si>
  <si>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</si>
  <si>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</si>
  <si>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</si>
  <si>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</si>
  <si>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</si>
  <si>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</si>
  <si>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</si>
  <si>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</si>
  <si>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</si>
  <si>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</si>
  <si>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</si>
  <si>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</si>
  <si>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</si>
  <si>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</si>
  <si>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</si>
  <si>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</si>
  <si>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</si>
  <si>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</si>
  <si>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</si>
  <si>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</si>
  <si>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</si>
  <si>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</si>
  <si>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</si>
  <si>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</si>
  <si>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</si>
  <si>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</si>
  <si>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</si>
  <si>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</si>
  <si>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</si>
  <si>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</si>
  <si>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</si>
  <si>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</si>
  <si>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</si>
  <si>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</si>
  <si>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</si>
  <si>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</si>
  <si>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</si>
  <si>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</si>
  <si>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</si>
  <si>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</si>
  <si>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</si>
  <si>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</si>
  <si>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</si>
  <si>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</si>
  <si>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</si>
  <si>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</si>
  <si>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</si>
  <si>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</si>
  <si>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</si>
  <si>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</si>
  <si>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</si>
  <si>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</si>
  <si>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</si>
  <si>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</si>
  <si>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</si>
  <si>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</si>
  <si>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</si>
  <si>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</si>
  <si>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</si>
  <si>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</si>
  <si>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</si>
  <si>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</si>
  <si>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</si>
  <si>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</si>
  <si>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</si>
  <si>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</si>
  <si>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</si>
  <si>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</si>
  <si>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</si>
  <si>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</si>
  <si>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</si>
  <si>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</si>
  <si>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</si>
  <si>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</si>
  <si>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</si>
  <si>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</si>
  <si>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</si>
  <si>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</si>
  <si>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</si>
  <si>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</si>
  <si>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</si>
  <si>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</si>
  <si>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</si>
  <si>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</si>
  <si>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</si>
  <si>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</si>
  <si>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</si>
  <si>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</si>
  <si>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</si>
  <si>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</si>
  <si>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</si>
  <si>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</si>
  <si>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</si>
  <si>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</si>
  <si>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</si>
  <si>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</si>
  <si>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</si>
  <si>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</si>
  <si>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</si>
  <si>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</si>
  <si>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</si>
  <si>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</si>
  <si>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</si>
  <si>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</si>
  <si>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</si>
  <si>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</si>
  <si>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</si>
  <si>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</si>
  <si>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</si>
  <si>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</si>
  <si>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</si>
  <si>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</si>
  <si>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</si>
  <si>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</si>
  <si>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</si>
  <si>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</si>
  <si>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</si>
  <si>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</si>
  <si>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</si>
  <si>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</si>
  <si>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</si>
  <si>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</si>
  <si>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</si>
  <si>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</si>
  <si>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</si>
  <si>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</si>
  <si>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</si>
  <si>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</si>
  <si>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</si>
  <si>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</si>
  <si>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</si>
  <si>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</si>
  <si>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</si>
  <si>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</si>
  <si>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</si>
  <si>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</si>
  <si>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</si>
  <si>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</si>
  <si>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</si>
  <si>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</si>
  <si>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</si>
  <si>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</si>
  <si>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</si>
  <si>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</si>
  <si>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</si>
  <si>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</si>
  <si>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</si>
  <si>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</si>
  <si>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</si>
  <si>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</si>
  <si>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</si>
  <si>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</si>
  <si>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</si>
  <si>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</si>
  <si>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</si>
  <si>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</si>
  <si>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</si>
  <si>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</si>
  <si>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</si>
  <si>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</si>
  <si>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</si>
  <si>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</si>
  <si>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</si>
  <si>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</si>
  <si>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</si>
  <si>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</si>
  <si>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</si>
  <si>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</si>
  <si>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</si>
  <si>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</si>
  <si>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</si>
  <si>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</si>
  <si>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</si>
  <si>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</si>
  <si>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</si>
  <si>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</si>
  <si>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</si>
  <si>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</si>
  <si>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</si>
  <si>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</si>
  <si>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</si>
  <si>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</si>
  <si>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</si>
  <si>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</si>
  <si>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</si>
  <si>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</si>
  <si>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</si>
  <si>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</si>
  <si>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</si>
  <si>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</si>
  <si>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</si>
  <si>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</si>
  <si>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</si>
  <si>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</si>
  <si>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</si>
  <si>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</si>
  <si>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</si>
  <si>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</si>
  <si>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</si>
  <si>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</si>
  <si>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</si>
  <si>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</si>
  <si>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</si>
  <si>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</si>
  <si>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</si>
  <si>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</si>
  <si>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</si>
  <si>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</si>
  <si>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</si>
  <si>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</si>
  <si>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</si>
  <si>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</si>
  <si>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</si>
  <si>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</si>
  <si>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</si>
  <si>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</si>
  <si>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</si>
  <si>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</si>
  <si>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</si>
  <si>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</si>
  <si>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</si>
  <si>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</si>
  <si>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</si>
  <si>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</si>
  <si>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</si>
  <si>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</si>
  <si>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</si>
  <si>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</si>
  <si>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</si>
  <si>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</si>
  <si>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</si>
  <si>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</si>
  <si>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</si>
  <si>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</si>
  <si>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</si>
  <si>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</si>
  <si>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</si>
  <si>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</si>
  <si>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</si>
  <si>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</si>
  <si>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</si>
  <si>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</si>
  <si>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</si>
  <si>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</si>
  <si>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</si>
  <si>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</si>
  <si>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</si>
  <si>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</si>
  <si>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</si>
  <si>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</si>
  <si>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</si>
  <si>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</si>
  <si>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</si>
  <si>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</si>
  <si>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</si>
  <si>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</si>
  <si>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</si>
  <si>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</si>
  <si>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</si>
  <si>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</si>
  <si>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</si>
  <si>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</si>
  <si>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</si>
  <si>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</si>
  <si>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</si>
  <si>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</si>
  <si>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</si>
  <si>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</si>
  <si>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</si>
  <si>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</si>
  <si>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</si>
  <si>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</si>
  <si>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</si>
  <si>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</si>
  <si>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</si>
  <si>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</si>
  <si>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</si>
  <si>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</si>
  <si>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</si>
  <si>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</si>
  <si>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</si>
  <si>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</si>
  <si>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</si>
  <si>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</si>
  <si>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</si>
  <si>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</si>
  <si>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</si>
  <si>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</si>
  <si>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</si>
  <si>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</si>
  <si>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</si>
  <si>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</si>
  <si>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</si>
  <si>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</si>
  <si>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</si>
  <si>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</si>
  <si>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</si>
  <si>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</si>
  <si>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</si>
  <si>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</si>
  <si>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</si>
  <si>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</si>
  <si>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</si>
  <si>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</si>
  <si>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</si>
  <si>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</si>
  <si>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</si>
  <si>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</si>
  <si>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</si>
  <si>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</si>
  <si>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</si>
  <si>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</si>
  <si>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</si>
  <si>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</si>
  <si>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</si>
  <si>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</si>
  <si>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</si>
  <si>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</si>
  <si>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</si>
  <si>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</si>
  <si>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</si>
  <si>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</si>
  <si>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</si>
  <si>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</si>
  <si>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</si>
  <si>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</si>
  <si>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</si>
  <si>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</si>
  <si>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</si>
  <si>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</si>
  <si>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</si>
  <si>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</si>
  <si>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</si>
  <si>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</si>
  <si>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</si>
  <si>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</si>
  <si>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</si>
  <si>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</si>
  <si>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</si>
  <si>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</si>
  <si>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</si>
  <si>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</si>
  <si>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</si>
  <si>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</si>
  <si>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</si>
  <si>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</si>
  <si>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</si>
  <si>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</si>
  <si>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</si>
  <si>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</si>
  <si>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</si>
  <si>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</si>
  <si>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</si>
  <si>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</si>
  <si>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</si>
  <si>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</si>
  <si>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</si>
  <si>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</si>
  <si>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</si>
  <si>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</si>
  <si>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</si>
  <si>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</si>
  <si>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</si>
  <si>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</si>
  <si>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</si>
  <si>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</si>
  <si>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</si>
  <si>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</si>
  <si>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</si>
  <si>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</si>
  <si>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</si>
  <si>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</si>
  <si>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</si>
  <si>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</si>
  <si>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</si>
  <si>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</si>
  <si>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</si>
  <si>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</si>
  <si>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</si>
  <si>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</si>
  <si>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</si>
  <si>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</si>
  <si>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</si>
  <si>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</si>
  <si>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</si>
  <si>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</si>
  <si>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</si>
  <si>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</si>
  <si>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</si>
  <si>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</si>
  <si>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</si>
  <si>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</si>
  <si>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</si>
  <si>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</si>
  <si>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</si>
  <si>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</si>
  <si>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</si>
  <si>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</si>
  <si>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</si>
  <si>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</si>
  <si>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</si>
  <si>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</si>
  <si>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</si>
  <si>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</si>
  <si>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</si>
  <si>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</si>
  <si>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</si>
  <si>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</si>
  <si>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</si>
  <si>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</si>
  <si>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</si>
  <si>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</si>
  <si>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</si>
  <si>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</si>
  <si>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</si>
  <si>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</si>
  <si>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</si>
  <si>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</si>
  <si>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</si>
  <si>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</si>
  <si>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</si>
  <si>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</si>
  <si>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</si>
  <si>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</si>
  <si>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</si>
  <si>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</si>
  <si>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</si>
  <si>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</si>
  <si>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</si>
  <si>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</si>
  <si>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</si>
  <si>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</si>
  <si>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</si>
  <si>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</si>
  <si>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</si>
  <si>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</si>
  <si>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</si>
  <si>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</si>
  <si>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</si>
  <si>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</si>
  <si>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</si>
  <si>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</si>
  <si>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</si>
  <si>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</si>
  <si>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</si>
  <si>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</si>
  <si>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</si>
  <si>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</si>
  <si>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</si>
  <si>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</si>
  <si>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</si>
  <si>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</si>
  <si>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</si>
  <si>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</si>
  <si>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</si>
  <si>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</si>
  <si>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</si>
  <si>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</si>
  <si>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</si>
  <si>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</si>
  <si>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</si>
  <si>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</si>
  <si>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</si>
  <si>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</si>
  <si>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</si>
  <si>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</si>
  <si>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</si>
  <si>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</si>
  <si>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</si>
  <si>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</si>
  <si>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</si>
  <si>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</si>
  <si>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</si>
  <si>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</si>
  <si>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</si>
  <si>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</si>
  <si>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</si>
  <si>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</si>
  <si>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</si>
  <si>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</si>
  <si>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</si>
  <si>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</si>
  <si>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</si>
  <si>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</si>
  <si>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</si>
  <si>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</si>
  <si>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</si>
  <si>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</si>
  <si>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</si>
  <si>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</si>
  <si>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</si>
  <si>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</si>
  <si>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</si>
  <si>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</si>
  <si>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</si>
  <si>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</si>
  <si>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</si>
  <si>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</si>
  <si>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</si>
  <si>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</si>
  <si>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</si>
  <si>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</si>
  <si>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</si>
  <si>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</si>
  <si>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</si>
  <si>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</si>
  <si>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</si>
  <si>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</si>
  <si>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</si>
  <si>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</si>
  <si>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</si>
  <si>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</si>
  <si>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</si>
  <si>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</si>
  <si>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</si>
  <si>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</si>
  <si>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</si>
  <si>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</si>
  <si>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</si>
  <si>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</si>
  <si>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</si>
  <si>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</si>
  <si>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</si>
  <si>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</si>
  <si>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</si>
  <si>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</si>
  <si>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</si>
  <si>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</si>
  <si>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</si>
  <si>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</si>
  <si>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</si>
  <si>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</si>
  <si>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</si>
  <si>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</si>
  <si>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</si>
  <si>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</si>
  <si>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</si>
  <si>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</si>
  <si>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</si>
  <si>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</si>
  <si>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</si>
  <si>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</si>
  <si>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</si>
  <si>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</si>
  <si>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</si>
  <si>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</si>
  <si>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</si>
  <si>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</si>
  <si>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</si>
  <si>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</si>
  <si>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</si>
  <si>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</si>
  <si>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</si>
  <si>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</si>
  <si>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</si>
  <si>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</si>
  <si>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</si>
  <si>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</si>
  <si>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</si>
  <si>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</si>
  <si>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</si>
  <si>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</si>
  <si>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</si>
  <si>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</si>
  <si>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</si>
  <si>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</si>
  <si>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</si>
  <si>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</si>
  <si>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</si>
  <si>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</si>
  <si>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</si>
  <si>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</si>
  <si>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</si>
  <si>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</si>
  <si>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</si>
  <si>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</si>
  <si>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</si>
  <si>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</si>
  <si>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</si>
  <si>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</si>
  <si>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</si>
  <si>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</si>
  <si>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</si>
  <si>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</si>
  <si>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</si>
  <si>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</si>
  <si>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</si>
  <si>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</si>
  <si>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</si>
  <si>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</si>
  <si>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</si>
  <si>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</si>
  <si>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</si>
  <si>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</si>
  <si>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</si>
  <si>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</si>
  <si>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</si>
  <si>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</si>
  <si>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</si>
  <si>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</si>
  <si>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</si>
  <si>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</si>
  <si>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</si>
  <si>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</si>
  <si>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</si>
  <si>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</si>
  <si>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</si>
  <si>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</si>
  <si>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</si>
  <si>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</si>
  <si>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</si>
  <si>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</si>
  <si>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</si>
  <si>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</si>
  <si>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</si>
  <si>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</si>
  <si>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</si>
  <si>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</si>
  <si>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</si>
  <si>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</si>
  <si>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</si>
  <si>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</si>
  <si>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</si>
  <si>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</si>
  <si>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</si>
  <si>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</si>
  <si>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</si>
  <si>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</si>
  <si>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</si>
  <si>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</si>
  <si>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</si>
  <si>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</si>
  <si>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</si>
  <si>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</si>
  <si>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</si>
  <si>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</si>
  <si>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</si>
  <si>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</si>
  <si>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</si>
  <si>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</si>
  <si>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</si>
  <si>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</si>
  <si>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</si>
  <si>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</si>
  <si>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</si>
  <si>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</si>
  <si>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</si>
  <si>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</si>
  <si>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</si>
  <si>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</si>
  <si>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</si>
  <si>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</si>
  <si>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</si>
  <si>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</si>
  <si>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</si>
  <si>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</si>
  <si>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</si>
  <si>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</si>
  <si>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</si>
  <si>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</si>
  <si>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</si>
  <si>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</si>
  <si>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</si>
  <si>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</si>
  <si>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</si>
  <si>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</si>
  <si>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</si>
  <si>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</si>
  <si>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</si>
  <si>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</si>
  <si>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</si>
  <si>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</si>
  <si>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</si>
  <si>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</si>
  <si>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</si>
  <si>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</si>
  <si>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</si>
  <si>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</si>
  <si>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</si>
  <si>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</si>
  <si>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</si>
  <si>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</si>
  <si>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</si>
  <si>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</si>
  <si>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</si>
  <si>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</si>
  <si>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</si>
  <si>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</si>
  <si>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</si>
  <si>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</si>
  <si>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</si>
  <si>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</si>
  <si>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</si>
  <si>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</si>
  <si>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</si>
  <si>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</si>
  <si>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</si>
  <si>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</si>
  <si>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</si>
  <si>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</si>
  <si>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</si>
  <si>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</si>
  <si>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</si>
  <si>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</si>
  <si>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</si>
  <si>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</si>
  <si>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</si>
  <si>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</si>
  <si>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</si>
  <si>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</si>
  <si>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</si>
  <si>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</si>
  <si>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</si>
  <si>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</si>
  <si>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</si>
  <si>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</si>
  <si>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</si>
  <si>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</si>
  <si>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</si>
  <si>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</si>
  <si>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</si>
  <si>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</si>
  <si>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</si>
  <si>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</si>
  <si>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</si>
  <si>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</si>
  <si>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</si>
  <si>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</si>
  <si>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</si>
  <si>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</si>
  <si>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</si>
  <si>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</si>
  <si>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</si>
  <si>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</si>
  <si>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</si>
  <si>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</si>
  <si>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</si>
  <si>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</si>
  <si>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</si>
  <si>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</si>
  <si>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</si>
  <si>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</si>
  <si>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</si>
  <si>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</si>
  <si>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</si>
  <si>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</si>
  <si>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</si>
  <si>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</si>
  <si>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</si>
  <si>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</si>
  <si>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</si>
  <si>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</si>
  <si>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</si>
  <si>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</si>
  <si>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</si>
  <si>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</si>
  <si>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</si>
  <si>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</si>
  <si>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</si>
  <si>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</si>
  <si>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</si>
  <si>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</si>
  <si>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</si>
  <si>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</si>
  <si>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</si>
  <si>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</si>
  <si>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</si>
  <si>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</si>
  <si>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</si>
  <si>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</si>
  <si>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</si>
  <si>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</si>
  <si>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</si>
  <si>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</si>
  <si>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</si>
  <si>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</si>
  <si>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</si>
  <si>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</si>
  <si>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</si>
  <si>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</si>
  <si>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</si>
  <si>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</si>
  <si>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</si>
  <si>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</si>
  <si>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</si>
  <si>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</si>
  <si>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</si>
  <si>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</si>
  <si>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</si>
  <si>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</si>
  <si>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</si>
  <si>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</si>
  <si>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</si>
  <si>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</si>
  <si>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</si>
  <si>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</si>
  <si>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</si>
  <si>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</si>
  <si>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</si>
  <si>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</si>
  <si>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</si>
  <si>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</si>
  <si>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</si>
  <si>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</si>
  <si>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</si>
  <si>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</si>
  <si>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</si>
  <si>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</si>
  <si>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</si>
  <si>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</si>
  <si>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</si>
  <si>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</si>
  <si>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</si>
  <si>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</si>
  <si>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</si>
  <si>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</si>
  <si>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</si>
  <si>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</si>
  <si>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</si>
  <si>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</si>
  <si>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</si>
  <si>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</si>
  <si>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</si>
  <si>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</si>
  <si>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</si>
  <si>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</si>
  <si>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</si>
  <si>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</si>
  <si>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</si>
  <si>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</si>
  <si>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</si>
  <si>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</si>
  <si>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</si>
  <si>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</si>
  <si>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</si>
  <si>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</si>
  <si>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</si>
  <si>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</si>
  <si>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</si>
  <si>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</si>
  <si>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</si>
  <si>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</si>
  <si>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</si>
  <si>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</si>
  <si>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</si>
  <si>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</si>
  <si>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</si>
  <si>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</si>
  <si>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</si>
  <si>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</si>
  <si>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</si>
  <si>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</si>
  <si>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</si>
  <si>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</si>
  <si>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</si>
  <si>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</si>
  <si>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</si>
  <si>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</si>
  <si>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</si>
  <si>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</si>
  <si>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</si>
  <si>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</si>
  <si>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</si>
  <si>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</si>
  <si>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</si>
  <si>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</si>
  <si>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</si>
  <si>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</si>
  <si>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</si>
  <si>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</si>
  <si>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</si>
  <si>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</si>
  <si>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</si>
  <si>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</si>
  <si>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</si>
  <si>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</si>
  <si>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</si>
  <si>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</si>
  <si>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</si>
  <si>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</si>
  <si>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</si>
  <si>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</si>
  <si>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</si>
  <si>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</si>
  <si>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</si>
  <si>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</si>
  <si>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</si>
  <si>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</si>
  <si>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</si>
  <si>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</si>
  <si>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</si>
  <si>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</si>
  <si>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</si>
  <si>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</si>
  <si>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</si>
  <si>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</si>
  <si>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</si>
  <si>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</si>
  <si>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</si>
  <si>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</si>
  <si>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</si>
  <si>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</si>
  <si>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</si>
  <si>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</si>
  <si>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</si>
  <si>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</si>
  <si>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</si>
  <si>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</si>
  <si>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</si>
  <si>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</si>
  <si>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</si>
  <si>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</si>
  <si>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</si>
  <si>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</si>
  <si>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</si>
  <si>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</si>
  <si>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</si>
  <si>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</si>
  <si>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</si>
  <si>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</si>
  <si>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</si>
  <si>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</si>
  <si>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</si>
  <si>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</si>
  <si>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</si>
  <si>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</si>
  <si>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</si>
  <si>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</si>
  <si>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</si>
  <si>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</si>
  <si>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</si>
  <si>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</si>
  <si>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</si>
  <si>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</si>
  <si>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</si>
  <si>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</si>
  <si>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</si>
  <si>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</si>
  <si>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</si>
  <si>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</si>
  <si>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</si>
  <si>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</si>
  <si>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</si>
  <si>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</si>
  <si>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</si>
  <si>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</si>
  <si>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</si>
  <si>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</si>
  <si>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</si>
  <si>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</si>
  <si>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</si>
  <si>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</si>
  <si>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</si>
  <si>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</si>
  <si>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</si>
  <si>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</si>
  <si>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</si>
  <si>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</si>
  <si>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</si>
  <si>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</si>
  <si>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</si>
  <si>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</si>
  <si>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</si>
  <si>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</si>
  <si>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</si>
  <si>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</si>
  <si>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</si>
  <si>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</si>
  <si>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</si>
  <si>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</si>
  <si>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</si>
  <si>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</si>
  <si>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</si>
  <si>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</si>
  <si>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</si>
  <si>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</si>
  <si>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</si>
  <si>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</si>
  <si>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</si>
  <si>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</si>
  <si>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</si>
  <si>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</si>
  <si>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</si>
  <si>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</si>
  <si>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</si>
  <si>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</si>
  <si>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</si>
  <si>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</si>
  <si>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</si>
  <si>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</si>
  <si>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</si>
  <si>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</si>
  <si>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</si>
  <si>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</si>
  <si>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</si>
  <si>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</si>
  <si>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</si>
  <si>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</si>
  <si>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</si>
  <si>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</si>
  <si>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</si>
  <si>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</si>
  <si>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</si>
  <si>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</si>
  <si>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</si>
  <si>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</si>
  <si>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</si>
  <si>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</si>
  <si>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</si>
  <si>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</si>
  <si>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</si>
  <si>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</si>
  <si>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</si>
  <si>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</si>
  <si>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</si>
  <si>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</si>
  <si>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</si>
  <si>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</si>
  <si>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</si>
  <si>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</si>
  <si>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</si>
  <si>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</si>
  <si>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</si>
  <si>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</si>
  <si>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</si>
  <si>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</si>
  <si>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</si>
  <si>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</si>
  <si>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</si>
  <si>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</si>
  <si>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</si>
  <si>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</si>
  <si>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</si>
  <si>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</si>
  <si>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</si>
  <si>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</si>
  <si>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</si>
  <si>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</si>
  <si>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</si>
  <si>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</si>
  <si>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</si>
  <si>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</si>
  <si>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</si>
  <si>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</si>
  <si>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</si>
  <si>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</si>
  <si>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</si>
  <si>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</si>
  <si>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</si>
  <si>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</si>
  <si>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</si>
  <si>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</si>
  <si>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</si>
  <si>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</si>
  <si>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</si>
  <si>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</si>
  <si>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</si>
  <si>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</si>
  <si>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</si>
  <si>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</si>
  <si>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</si>
  <si>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</si>
  <si>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</si>
  <si>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</si>
  <si>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</si>
  <si>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</si>
  <si>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</si>
  <si>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</si>
  <si>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</si>
  <si>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</si>
  <si>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</si>
  <si>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</si>
  <si>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</si>
  <si>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</si>
  <si>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</si>
  <si>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</si>
  <si>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</si>
  <si>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</si>
  <si>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</si>
  <si>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</si>
  <si>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</si>
  <si>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</si>
  <si>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</si>
  <si>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</si>
  <si>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</si>
  <si>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</si>
  <si>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</si>
  <si>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</si>
  <si>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</si>
  <si>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</si>
  <si>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</si>
  <si>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</si>
  <si>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</si>
  <si>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</si>
  <si>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</si>
  <si>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</si>
  <si>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</si>
  <si>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</si>
  <si>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</si>
  <si>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</si>
  <si>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</si>
  <si>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</si>
  <si>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</si>
  <si>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</si>
  <si>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</si>
  <si>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</si>
  <si>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</si>
  <si>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</si>
  <si>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</si>
  <si>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</si>
  <si>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</si>
  <si>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</si>
  <si>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</si>
  <si>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</si>
  <si>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</si>
  <si>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</si>
  <si>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</si>
  <si>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</si>
  <si>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</si>
  <si>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</si>
  <si>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</si>
  <si>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</si>
  <si>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</si>
  <si>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</si>
  <si>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</si>
  <si>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</si>
  <si>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</si>
  <si>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</si>
  <si>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</si>
  <si>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</si>
  <si>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</si>
  <si>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</si>
  <si>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</si>
  <si>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</si>
  <si>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</si>
  <si>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</si>
  <si>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</si>
  <si>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</si>
  <si>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</si>
  <si>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</si>
  <si>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</si>
  <si>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</si>
  <si>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</si>
  <si>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</si>
  <si>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</si>
  <si>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</si>
  <si>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</si>
  <si>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</si>
  <si>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</si>
  <si>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</si>
  <si>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</si>
  <si>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</si>
  <si>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</si>
  <si>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</si>
  <si>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</si>
  <si>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</si>
  <si>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</si>
  <si>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</si>
  <si>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</si>
  <si>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</si>
  <si>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</si>
  <si>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</si>
  <si>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</si>
  <si>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</si>
  <si>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</si>
  <si>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</si>
  <si>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</si>
  <si>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</si>
  <si>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</si>
  <si>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</si>
  <si>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</si>
  <si>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</si>
  <si>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</si>
  <si>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</si>
  <si>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</si>
  <si>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</si>
  <si>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</si>
  <si>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</si>
  <si>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</si>
  <si>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</si>
  <si>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</si>
  <si>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</si>
  <si>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</si>
  <si>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</si>
  <si>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</si>
  <si>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</si>
  <si>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</si>
  <si>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</si>
  <si>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</si>
  <si>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</si>
  <si>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</si>
  <si>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</si>
  <si>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</si>
  <si>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</si>
  <si>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</si>
  <si>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</si>
  <si>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</si>
  <si>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</si>
  <si>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</si>
  <si>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</si>
  <si>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</si>
  <si>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</si>
  <si>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</si>
  <si>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</si>
  <si>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</si>
  <si>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</si>
  <si>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</si>
  <si>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</si>
  <si>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</si>
  <si>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</si>
  <si>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</si>
  <si>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</si>
  <si>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</si>
  <si>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</si>
  <si>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</si>
  <si>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</si>
  <si>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</si>
  <si>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</si>
  <si>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</si>
  <si>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</si>
  <si>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</si>
  <si>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</si>
  <si>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</si>
  <si>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</si>
  <si>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</si>
  <si>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</si>
  <si>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</si>
  <si>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</si>
  <si>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</si>
  <si>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</si>
  <si>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</si>
  <si>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</si>
  <si>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</si>
  <si>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</si>
  <si>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</si>
  <si>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</si>
  <si>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</si>
  <si>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</si>
  <si>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</si>
  <si>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</si>
  <si>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</si>
  <si>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</si>
  <si>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</si>
  <si>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</si>
  <si>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</si>
  <si>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</si>
  <si>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</si>
  <si>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</si>
  <si>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</si>
  <si>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</si>
  <si>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</si>
  <si>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</si>
  <si>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</si>
  <si>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</si>
  <si>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</si>
  <si>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</si>
  <si>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</si>
  <si>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</si>
  <si>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</si>
  <si>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</si>
  <si>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</si>
  <si>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</si>
  <si>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</si>
  <si>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</si>
  <si>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</si>
  <si>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</si>
  <si>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</si>
  <si>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</si>
  <si>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</si>
  <si>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</si>
  <si>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</si>
  <si>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</si>
  <si>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</si>
  <si>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</si>
  <si>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</si>
  <si>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</si>
  <si>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</si>
  <si>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</si>
  <si>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</si>
  <si>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</si>
  <si>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</si>
  <si>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</si>
  <si>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</si>
  <si>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</si>
  <si>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</si>
  <si>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</si>
  <si>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</si>
  <si>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</si>
  <si>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</si>
  <si>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</si>
  <si>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</si>
  <si>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</si>
  <si>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</si>
  <si>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</si>
  <si>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</si>
  <si>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</si>
  <si>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</si>
  <si>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</si>
  <si>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</si>
  <si>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</si>
  <si>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</si>
  <si>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</si>
  <si>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</si>
  <si>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</si>
  <si>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</si>
  <si>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</si>
  <si>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</si>
  <si>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</si>
  <si>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</si>
  <si>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</si>
  <si>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</si>
  <si>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</si>
  <si>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</si>
  <si>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</si>
  <si>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</si>
  <si>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</si>
  <si>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</si>
  <si>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</si>
  <si>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</si>
  <si>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</si>
  <si>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</si>
  <si>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</si>
  <si>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</si>
  <si>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</si>
  <si>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</si>
  <si>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</si>
  <si>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</si>
  <si>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</si>
  <si>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</si>
  <si>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</si>
  <si>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</si>
  <si>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</si>
  <si>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</si>
  <si>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</si>
  <si>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</si>
  <si>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</si>
  <si>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</si>
  <si>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</si>
  <si>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</si>
  <si>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</si>
  <si>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</si>
  <si>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</si>
  <si>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</si>
  <si>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</si>
  <si>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</si>
  <si>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</si>
  <si>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</si>
  <si>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</si>
  <si>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</si>
  <si>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</si>
  <si>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</si>
  <si>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</si>
  <si>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</si>
  <si>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</si>
  <si>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</si>
  <si>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</si>
  <si>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</si>
  <si>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</si>
  <si>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</si>
  <si>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</si>
  <si>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</si>
  <si>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</si>
  <si>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</si>
  <si>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</si>
  <si>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</si>
  <si>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</si>
  <si>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</si>
  <si>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</si>
  <si>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</si>
  <si>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</si>
  <si>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</si>
  <si>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</si>
  <si>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</si>
  <si>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</si>
  <si>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</si>
  <si>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</si>
  <si>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</si>
  <si>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</si>
  <si>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</si>
  <si>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</si>
  <si>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</si>
  <si>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</si>
  <si>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</si>
  <si>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</si>
  <si>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</si>
  <si>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</si>
  <si>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</si>
  <si>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</si>
  <si>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</si>
  <si>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</si>
  <si>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</si>
  <si>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</si>
  <si>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</si>
  <si>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</si>
  <si>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</si>
  <si>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</si>
  <si>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</si>
  <si>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</si>
  <si>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</si>
  <si>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</si>
  <si>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</si>
  <si>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</si>
  <si>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</si>
  <si>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</si>
  <si>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</si>
  <si>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</si>
  <si>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</si>
  <si>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</si>
  <si>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</si>
  <si>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</si>
  <si>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</si>
  <si>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</si>
  <si>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</si>
  <si>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</si>
  <si>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</si>
  <si>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</si>
  <si>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</si>
  <si>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</si>
  <si>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</si>
  <si>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</si>
  <si>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</si>
  <si>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</si>
  <si>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</si>
  <si>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</si>
  <si>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</si>
  <si>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</si>
  <si>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</si>
  <si>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</si>
  <si>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</si>
  <si>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</si>
  <si>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</si>
  <si>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</si>
  <si>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</si>
  <si>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</si>
  <si>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</si>
  <si>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</si>
  <si>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</si>
  <si>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</si>
  <si>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</si>
  <si>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</si>
  <si>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</si>
  <si>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</si>
  <si>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</si>
  <si>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</si>
  <si>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</si>
  <si>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</si>
  <si>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</si>
  <si>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</si>
  <si>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</si>
  <si>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</si>
  <si>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</si>
  <si>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</si>
  <si>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</si>
  <si>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</si>
  <si>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</si>
  <si>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</si>
  <si>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</si>
  <si>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</si>
  <si>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</si>
  <si>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</si>
  <si>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</si>
  <si>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</si>
  <si>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</si>
  <si>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</si>
  <si>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</si>
  <si>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</si>
  <si>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</si>
  <si>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</si>
  <si>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</si>
  <si>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</si>
  <si>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</si>
  <si>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</si>
  <si>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</si>
  <si>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</si>
  <si>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</si>
  <si>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</si>
  <si>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</si>
  <si>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</si>
  <si>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</si>
  <si>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</si>
  <si>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</si>
  <si>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</si>
  <si>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</si>
  <si>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</si>
  <si>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</si>
  <si>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</si>
  <si>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</si>
  <si>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</si>
  <si>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</si>
  <si>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</si>
  <si>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</si>
  <si>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</si>
  <si>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</si>
  <si>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</si>
  <si>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</si>
  <si>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</si>
  <si>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</si>
  <si>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</si>
  <si>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</si>
  <si>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</si>
  <si>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</si>
  <si>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</si>
  <si>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</si>
  <si>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</si>
  <si>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</si>
  <si>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</si>
  <si>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</si>
  <si>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</si>
  <si>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</si>
  <si>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</si>
  <si>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</si>
  <si>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</si>
  <si>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</si>
  <si>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</si>
  <si>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</si>
  <si>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</si>
  <si>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</si>
  <si>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</si>
  <si>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</si>
  <si>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</si>
  <si>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</si>
  <si>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</si>
  <si>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</si>
  <si>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</si>
  <si>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</si>
  <si>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</si>
  <si>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</si>
  <si>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</si>
  <si>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</si>
  <si>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</si>
  <si>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</si>
  <si>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</si>
  <si>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</si>
  <si>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</si>
  <si>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</si>
  <si>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</si>
  <si>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</si>
  <si>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</si>
  <si>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</si>
  <si>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</si>
  <si>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</si>
  <si>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</si>
  <si>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</si>
  <si>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</si>
  <si>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</si>
  <si>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</si>
  <si>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</si>
  <si>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</si>
  <si>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</si>
  <si>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</si>
  <si>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</si>
  <si>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</si>
  <si>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</si>
  <si>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</si>
  <si>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</si>
  <si>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</si>
  <si>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</si>
  <si>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</si>
  <si>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</si>
  <si>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</si>
  <si>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</si>
  <si>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</si>
  <si>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</si>
  <si>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</si>
  <si>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</si>
  <si>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</si>
  <si>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</si>
  <si>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</si>
  <si>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</si>
  <si>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</si>
  <si>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</si>
  <si>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</si>
  <si>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</si>
  <si>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</si>
  <si>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</si>
  <si>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</si>
  <si>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</si>
  <si>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</si>
  <si>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</si>
  <si>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</si>
  <si>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</si>
  <si>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</si>
  <si>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</si>
  <si>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</si>
  <si>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</si>
  <si>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</si>
  <si>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</si>
  <si>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</si>
  <si>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</si>
  <si>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</si>
  <si>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</si>
  <si>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</si>
  <si>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</si>
  <si>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</si>
  <si>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</si>
  <si>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</si>
  <si>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</si>
  <si>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</si>
  <si>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</si>
  <si>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</si>
  <si>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</si>
  <si>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</si>
  <si>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</si>
  <si>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</si>
  <si>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</si>
  <si>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</si>
  <si>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</si>
  <si>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</si>
  <si>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</si>
  <si>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</si>
  <si>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</si>
  <si>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</si>
  <si>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</si>
  <si>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</si>
  <si>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</si>
  <si>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</si>
  <si>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</si>
  <si>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</si>
  <si>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</si>
  <si>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</si>
  <si>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</si>
  <si>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</si>
  <si>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</si>
  <si>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</si>
  <si>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</si>
  <si>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</si>
  <si>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</si>
  <si>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</si>
  <si>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</si>
  <si>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</si>
  <si>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</si>
  <si>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</si>
  <si>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</si>
  <si>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</si>
  <si>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</si>
  <si>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</si>
  <si>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</si>
  <si>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</si>
  <si>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</si>
  <si>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</si>
  <si>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</si>
  <si>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</si>
  <si>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</si>
  <si>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</si>
  <si>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</si>
  <si>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</si>
  <si>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</si>
  <si>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</si>
  <si>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</si>
  <si>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</si>
  <si>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</si>
  <si>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</si>
  <si>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</si>
  <si>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</si>
  <si>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</si>
  <si>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</si>
  <si>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</si>
  <si>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</si>
  <si>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</si>
  <si>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</si>
  <si>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</si>
  <si>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</si>
  <si>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</si>
  <si>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</si>
  <si>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</si>
  <si>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</si>
  <si>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</si>
  <si>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</si>
  <si>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</si>
  <si>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</si>
  <si>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</si>
  <si>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</si>
  <si>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</si>
  <si>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</si>
  <si>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</si>
  <si>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</si>
  <si>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</si>
  <si>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</si>
  <si>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</si>
  <si>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</si>
  <si>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</si>
  <si>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</si>
  <si>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</si>
  <si>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</si>
  <si>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</si>
  <si>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</si>
  <si>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</si>
  <si>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</si>
  <si>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</si>
  <si>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</si>
  <si>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</si>
  <si>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</si>
  <si>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</si>
  <si>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</si>
  <si>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</si>
  <si>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</si>
  <si>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</si>
  <si>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</si>
  <si>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</si>
  <si>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</si>
  <si>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</si>
  <si>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</si>
  <si>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</si>
  <si>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</si>
  <si>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</si>
  <si>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</si>
  <si>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</si>
  <si>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</si>
  <si>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</si>
  <si>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</si>
  <si>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</si>
  <si>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</si>
  <si>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</si>
  <si>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</si>
  <si>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</si>
  <si>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</si>
  <si>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</si>
  <si>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</si>
  <si>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</si>
  <si>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</si>
  <si>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</si>
  <si>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</si>
  <si>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</si>
  <si>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</si>
  <si>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</si>
  <si>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</si>
  <si>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</si>
  <si>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</si>
  <si>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</si>
  <si>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</si>
  <si>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</si>
  <si>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</si>
  <si>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</si>
  <si>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</si>
  <si>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</si>
  <si>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</si>
  <si>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</si>
  <si>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</si>
  <si>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</si>
  <si>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</si>
  <si>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</si>
  <si>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</si>
  <si>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</si>
  <si>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</si>
  <si>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</si>
  <si>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</si>
  <si>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</si>
  <si>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</si>
  <si>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</si>
  <si>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</si>
  <si>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</si>
  <si>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</si>
  <si>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</si>
  <si>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</si>
  <si>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</si>
  <si>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</si>
  <si>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</si>
  <si>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</si>
  <si>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</si>
  <si>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</si>
  <si>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</si>
  <si>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</si>
  <si>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</si>
  <si>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</si>
  <si>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</si>
  <si>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</si>
  <si>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</si>
  <si>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</si>
  <si>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</si>
  <si>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</si>
  <si>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</si>
  <si>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</si>
  <si>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</si>
  <si>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</si>
  <si>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</si>
  <si>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</si>
  <si>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</si>
  <si>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</si>
  <si>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</si>
  <si>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</si>
  <si>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</si>
  <si>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</si>
  <si>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</si>
  <si>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</si>
  <si>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</si>
  <si>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</si>
  <si>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</si>
  <si>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</si>
  <si>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</si>
  <si>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</si>
  <si>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</si>
  <si>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</si>
  <si>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</si>
  <si>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</si>
  <si>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</si>
  <si>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</si>
  <si>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</si>
  <si>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</si>
  <si>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</si>
  <si>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</si>
  <si>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</si>
  <si>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</si>
  <si>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</si>
  <si>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</si>
  <si>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</si>
  <si>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</si>
  <si>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</si>
  <si>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</si>
  <si>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</si>
  <si>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</si>
  <si>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</si>
  <si>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</si>
  <si>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</si>
  <si>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</si>
  <si>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</si>
  <si>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</si>
  <si>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</si>
  <si>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</si>
  <si>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</si>
  <si>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</si>
  <si>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</si>
  <si>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</si>
  <si>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</si>
  <si>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</si>
  <si>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</si>
  <si>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</si>
  <si>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</si>
  <si>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</si>
  <si>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</si>
  <si>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</si>
  <si>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</si>
  <si>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</si>
  <si>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</si>
  <si>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</si>
  <si>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</si>
  <si>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</si>
  <si>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</si>
  <si>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</si>
  <si>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</si>
  <si>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</si>
  <si>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</si>
  <si>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</si>
  <si>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</si>
  <si>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</si>
  <si>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</si>
  <si>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</si>
  <si>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</si>
  <si>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</si>
  <si>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</si>
  <si>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</si>
  <si>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</si>
  <si>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</si>
  <si>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</si>
  <si>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</si>
  <si>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</si>
  <si>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</si>
  <si>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</si>
  <si>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</si>
  <si>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</si>
  <si>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</si>
  <si>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</si>
  <si>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</si>
  <si>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</si>
  <si>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</si>
  <si>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</si>
  <si>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</si>
  <si>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</si>
  <si>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</si>
  <si>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</si>
  <si>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</si>
  <si>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</si>
  <si>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</si>
  <si>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</si>
  <si>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</si>
  <si>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</si>
  <si>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</si>
  <si>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</si>
  <si>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</si>
  <si>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</si>
  <si>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</si>
  <si>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</si>
  <si>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</si>
  <si>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</si>
  <si>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</si>
  <si>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</si>
  <si>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</si>
  <si>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</si>
  <si>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</si>
  <si>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</si>
  <si>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</si>
  <si>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</si>
  <si>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</si>
  <si>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</si>
  <si>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</si>
  <si>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</si>
  <si>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</si>
  <si>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</si>
  <si>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</si>
  <si>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</si>
  <si>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</si>
  <si>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</si>
  <si>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</si>
  <si>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</si>
  <si>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</si>
  <si>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</si>
  <si>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</si>
  <si>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</si>
  <si>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</si>
  <si>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</si>
  <si>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</si>
  <si>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</si>
  <si>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</si>
  <si>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</si>
  <si>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</si>
  <si>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</si>
  <si>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</si>
  <si>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</si>
  <si>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</si>
  <si>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</si>
  <si>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</si>
  <si>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</si>
  <si>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</si>
  <si>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</si>
  <si>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</si>
  <si>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</si>
  <si>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</si>
  <si>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</si>
  <si>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</si>
  <si>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</si>
  <si>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</si>
  <si>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</si>
  <si>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</si>
  <si>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</si>
  <si>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</si>
  <si>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</si>
  <si>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</si>
  <si>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</si>
  <si>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</si>
  <si>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</si>
  <si>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</si>
  <si>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</si>
  <si>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</si>
  <si>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</si>
  <si>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</si>
  <si>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</si>
  <si>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</si>
  <si>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</si>
  <si>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</si>
  <si>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</si>
  <si>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</si>
  <si>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</si>
  <si>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</si>
  <si>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</si>
  <si>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</si>
  <si>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</si>
  <si>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</si>
  <si>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</si>
  <si>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</si>
  <si>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</si>
  <si>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</si>
  <si>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</si>
  <si>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</si>
  <si>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</si>
  <si>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</si>
  <si>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</si>
  <si>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</si>
  <si>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</si>
  <si>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</si>
  <si>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</si>
  <si>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</si>
  <si>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</si>
  <si>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</si>
  <si>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</si>
  <si>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</si>
  <si>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</si>
  <si>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</si>
  <si>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</si>
  <si>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</si>
  <si>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</si>
  <si>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</si>
  <si>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</si>
  <si>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</si>
  <si>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</si>
  <si>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</si>
  <si>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</si>
  <si>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</si>
  <si>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</si>
  <si>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</si>
  <si>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</si>
  <si>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</si>
  <si>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</si>
  <si>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</si>
  <si>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</si>
  <si>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</si>
  <si>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</si>
  <si>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</si>
  <si>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</si>
  <si>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</si>
  <si>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</si>
  <si>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</si>
  <si>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</si>
  <si>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</si>
  <si>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</si>
  <si>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</si>
  <si>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</si>
  <si>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</si>
  <si>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</si>
  <si>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</si>
  <si>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</si>
  <si>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</si>
  <si>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</si>
  <si>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</si>
  <si>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</si>
  <si>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</si>
  <si>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</si>
  <si>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</si>
  <si>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</si>
  <si>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</si>
  <si>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</si>
  <si>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</si>
  <si>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</si>
  <si>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</si>
  <si>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</si>
  <si>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</si>
  <si>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</si>
  <si>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</si>
  <si>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</si>
  <si>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</si>
  <si>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</si>
  <si>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</si>
  <si>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</si>
  <si>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</si>
  <si>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</si>
  <si>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</si>
  <si>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</si>
  <si>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</si>
  <si>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</si>
  <si>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</si>
  <si>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</si>
  <si>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</si>
  <si>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</si>
  <si>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</si>
  <si>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</si>
  <si>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</si>
  <si>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</si>
  <si>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</si>
  <si>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</si>
  <si>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</si>
  <si>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</si>
  <si>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</si>
  <si>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</si>
  <si>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</si>
  <si>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</si>
  <si>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</si>
  <si>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</si>
  <si>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</si>
  <si>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</si>
  <si>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</si>
  <si>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</si>
  <si>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</si>
  <si>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</si>
  <si>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</si>
  <si>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</si>
  <si>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</si>
  <si>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</si>
  <si>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</si>
  <si>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</si>
  <si>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</si>
  <si>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</si>
  <si>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</si>
  <si>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</si>
  <si>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</si>
  <si>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</si>
  <si>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</si>
  <si>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</si>
  <si>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</si>
  <si>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</si>
  <si>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</si>
  <si>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</si>
  <si>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</si>
  <si>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</si>
  <si>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</si>
  <si>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</si>
  <si>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</si>
  <si>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</si>
  <si>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</si>
  <si>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</si>
  <si>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</si>
  <si>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</si>
  <si>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</si>
  <si>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</si>
  <si>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</si>
  <si>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</si>
  <si>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</si>
  <si>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</si>
  <si>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</si>
  <si>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</si>
  <si>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</si>
  <si>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</si>
  <si>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</si>
  <si>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</si>
  <si>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</si>
  <si>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</si>
  <si>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</si>
  <si>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</si>
  <si>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</si>
  <si>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</si>
  <si>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</si>
  <si>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</si>
  <si>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</si>
  <si>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</si>
  <si>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</si>
  <si>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</si>
  <si>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</si>
  <si>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</si>
  <si>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</si>
  <si>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</si>
  <si>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</si>
  <si>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</si>
  <si>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</si>
  <si>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</si>
  <si>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</si>
  <si>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</si>
  <si>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</si>
  <si>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</si>
  <si>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</si>
  <si>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</si>
  <si>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</si>
  <si>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</si>
  <si>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</si>
  <si>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</si>
  <si>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</si>
  <si>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</si>
  <si>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</si>
  <si>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</si>
  <si>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</si>
  <si>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</si>
  <si>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</si>
  <si>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</si>
  <si>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</si>
  <si>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</si>
  <si>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</si>
  <si>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</si>
  <si>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</si>
  <si>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</si>
  <si>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</si>
  <si>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</si>
  <si>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</si>
  <si>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</si>
  <si>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</si>
  <si>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</si>
  <si>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</si>
  <si>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</si>
  <si>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</si>
  <si>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</si>
  <si>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</si>
  <si>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</si>
  <si>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</si>
  <si>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</si>
  <si>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</si>
  <si>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</si>
  <si>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</si>
  <si>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</si>
  <si>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</si>
  <si>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</si>
  <si>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</si>
  <si>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</si>
  <si>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</si>
  <si>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</si>
  <si>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</si>
  <si>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</si>
  <si>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</si>
  <si>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</si>
  <si>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</si>
  <si>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</si>
  <si>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</si>
  <si>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</si>
  <si>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</si>
  <si>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</si>
  <si>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</si>
  <si>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</si>
  <si>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</si>
  <si>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</si>
  <si>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</si>
  <si>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</si>
  <si>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</si>
  <si>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</si>
  <si>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</si>
  <si>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</si>
  <si>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</si>
  <si>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</si>
  <si>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</si>
  <si>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</si>
  <si>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</si>
  <si>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</si>
  <si>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</si>
  <si>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</si>
  <si>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</si>
  <si>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</si>
  <si>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</si>
  <si>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</si>
  <si>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</si>
  <si>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</si>
  <si>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</si>
  <si>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</si>
  <si>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</si>
  <si>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</si>
  <si>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</si>
  <si>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</si>
  <si>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</si>
  <si>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</si>
  <si>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</si>
  <si>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</si>
  <si>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</si>
  <si>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</si>
  <si>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</si>
  <si>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</si>
  <si>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</si>
  <si>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</si>
  <si>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</si>
  <si>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</si>
  <si>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</si>
  <si>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</si>
  <si>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</si>
  <si>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</si>
  <si>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</si>
  <si>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</si>
  <si>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</si>
  <si>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</si>
  <si>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</si>
  <si>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</si>
  <si>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</si>
  <si>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</si>
  <si>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</si>
  <si>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</si>
  <si>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</si>
  <si>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</si>
  <si>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</si>
  <si>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</si>
  <si>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</si>
  <si>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</si>
  <si>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</si>
  <si>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</si>
  <si>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</si>
  <si>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</si>
  <si>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</si>
  <si>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</si>
  <si>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</si>
  <si>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</si>
  <si>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</si>
  <si>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</si>
  <si>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</si>
  <si>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</si>
  <si>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</si>
  <si>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</si>
  <si>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</si>
  <si>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</si>
  <si>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</si>
  <si>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</si>
  <si>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</si>
  <si>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</si>
  <si>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</si>
  <si>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</si>
  <si>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</si>
  <si>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</si>
  <si>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</si>
  <si>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</si>
  <si>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</si>
  <si>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</si>
  <si>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</si>
  <si>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</si>
  <si>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</si>
  <si>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</si>
  <si>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</si>
  <si>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</si>
  <si>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</si>
  <si>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</si>
  <si>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</si>
  <si>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</si>
  <si>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</si>
  <si>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</si>
  <si>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</si>
  <si>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</si>
  <si>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</si>
  <si>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</si>
  <si>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</si>
  <si>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</si>
  <si>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</si>
  <si>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</si>
  <si>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</si>
  <si>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</si>
  <si>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</si>
  <si>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</si>
  <si>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</si>
  <si>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</si>
  <si>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</si>
  <si>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</si>
  <si>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</si>
  <si>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</si>
  <si>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</si>
  <si>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</si>
  <si>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</si>
  <si>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</si>
  <si>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</si>
  <si>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</si>
  <si>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</si>
  <si>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</si>
  <si>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</si>
  <si>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</si>
  <si>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</si>
  <si>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</si>
  <si>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</si>
  <si>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</si>
  <si>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</si>
  <si>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</si>
  <si>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</si>
  <si>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</si>
  <si>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</si>
  <si>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</si>
  <si>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</si>
  <si>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</si>
  <si>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</si>
  <si>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</si>
  <si>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</si>
  <si>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</si>
  <si>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</si>
  <si>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</si>
  <si>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</si>
  <si>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</si>
  <si>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</si>
  <si>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</si>
  <si>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</si>
  <si>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</si>
  <si>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</si>
  <si>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</si>
  <si>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</si>
  <si>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</si>
  <si>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</si>
  <si>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</si>
  <si>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</si>
  <si>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</si>
  <si>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</si>
  <si>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</si>
  <si>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</si>
  <si>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</si>
  <si>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</si>
  <si>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</si>
  <si>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</si>
  <si>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</si>
  <si>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</si>
  <si>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</si>
  <si>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</si>
  <si>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</si>
  <si>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</si>
  <si>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</si>
  <si>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</si>
  <si>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</si>
  <si>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</si>
  <si>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</si>
  <si>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</si>
  <si>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</si>
  <si>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</si>
  <si>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</si>
  <si>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</si>
  <si>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</si>
  <si>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</si>
  <si>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</si>
  <si>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</si>
  <si>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</si>
  <si>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</si>
  <si>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</si>
  <si>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</si>
  <si>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</si>
  <si>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</si>
  <si>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</si>
  <si>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</si>
  <si>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</si>
  <si>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</si>
  <si>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</si>
  <si>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</si>
  <si>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</si>
  <si>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</si>
  <si>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</si>
  <si>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</si>
  <si>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</si>
  <si>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</si>
  <si>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</si>
  <si>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</si>
  <si>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</si>
  <si>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</si>
  <si>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</si>
  <si>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</si>
  <si>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</si>
  <si>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</si>
  <si>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</si>
  <si>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</si>
  <si>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</si>
  <si>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</si>
  <si>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</si>
  <si>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</si>
  <si>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</si>
  <si>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</si>
  <si>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</si>
  <si>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</si>
  <si>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</si>
  <si>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</si>
  <si>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</si>
  <si>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</si>
  <si>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</si>
  <si>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</si>
  <si>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</si>
  <si>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</si>
  <si>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</si>
  <si>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</si>
  <si>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</si>
  <si>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</si>
  <si>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</si>
  <si>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</si>
  <si>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</si>
  <si>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</si>
  <si>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</si>
  <si>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</si>
  <si>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</si>
  <si>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</si>
  <si>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</si>
  <si>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</si>
  <si>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</si>
  <si>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</si>
  <si>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</si>
  <si>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</si>
  <si>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</si>
  <si>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</si>
  <si>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</si>
  <si>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</si>
  <si>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</si>
  <si>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</si>
  <si>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</si>
  <si>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</si>
  <si>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</si>
  <si>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</si>
  <si>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</si>
  <si>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</si>
  <si>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</si>
  <si>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</si>
  <si>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</si>
  <si>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</si>
  <si>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</si>
  <si>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</si>
  <si>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</si>
  <si>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</si>
  <si>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</si>
  <si>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</si>
  <si>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</si>
  <si>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</si>
  <si>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</si>
  <si>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</si>
  <si>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</si>
  <si>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</si>
  <si>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</si>
  <si>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</si>
  <si>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</si>
  <si>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</si>
  <si>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</si>
  <si>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</si>
  <si>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</si>
  <si>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</si>
  <si>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</si>
  <si>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</si>
  <si>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</si>
  <si>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</si>
  <si>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</si>
  <si>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</si>
  <si>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</si>
  <si>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</si>
  <si>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</si>
  <si>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</si>
  <si>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</si>
  <si>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</si>
  <si>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</si>
  <si>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</si>
  <si>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</si>
  <si>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</si>
  <si>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</si>
  <si>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</si>
  <si>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</si>
  <si>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</si>
  <si>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</si>
  <si>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</si>
  <si>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</si>
  <si>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</si>
  <si>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</si>
  <si>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</si>
  <si>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</si>
  <si>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</si>
  <si>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</si>
  <si>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</si>
  <si>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</si>
  <si>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</si>
  <si>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</si>
  <si>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</si>
  <si>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</si>
  <si>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</si>
  <si>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</si>
  <si>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</si>
  <si>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</si>
  <si>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</si>
  <si>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</si>
  <si>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</si>
  <si>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</si>
  <si>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</si>
  <si>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</si>
  <si>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</si>
  <si>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</si>
  <si>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</si>
  <si>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</si>
  <si>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</si>
  <si>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</si>
  <si>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</si>
  <si>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</si>
  <si>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</si>
  <si>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</si>
  <si>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</si>
  <si>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</si>
  <si>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</si>
  <si>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</si>
  <si>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</si>
  <si>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</si>
  <si>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</si>
  <si>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</si>
  <si>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</si>
  <si>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</si>
  <si>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</si>
  <si>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</si>
  <si>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</si>
  <si>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</si>
  <si>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</si>
  <si>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</si>
  <si>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</si>
  <si>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</si>
  <si>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</si>
  <si>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</si>
  <si>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</si>
  <si>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</si>
  <si>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</si>
  <si>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</si>
  <si>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</si>
  <si>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</si>
  <si>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</si>
  <si>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</si>
  <si>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</si>
  <si>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</si>
  <si>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</si>
  <si>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</si>
  <si>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</si>
  <si>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</si>
  <si>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</si>
  <si>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</si>
  <si>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</si>
  <si>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</si>
  <si>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</si>
  <si>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</si>
  <si>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</si>
  <si>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</si>
  <si>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</si>
  <si>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</si>
  <si>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</si>
  <si>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</si>
  <si>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</si>
  <si>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</si>
  <si>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</si>
  <si>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</si>
  <si>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</si>
  <si>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</si>
  <si>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</si>
  <si>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</si>
  <si>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</si>
  <si>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</si>
  <si>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</si>
  <si>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</si>
  <si>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</si>
  <si>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</si>
  <si>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</si>
  <si>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</si>
  <si>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</si>
  <si>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</si>
  <si>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</si>
  <si>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</si>
  <si>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</si>
  <si>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</si>
  <si>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</si>
  <si>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</si>
  <si>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</si>
  <si>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</si>
  <si>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</si>
  <si>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</si>
  <si>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</si>
  <si>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</si>
  <si>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</si>
  <si>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</si>
  <si>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</si>
  <si>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</si>
  <si>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</si>
  <si>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</si>
  <si>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</si>
  <si>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</si>
  <si>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</si>
  <si>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</si>
  <si>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</si>
  <si>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</si>
  <si>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</si>
  <si>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</si>
  <si>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</si>
  <si>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</si>
  <si>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</si>
  <si>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</si>
  <si>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</si>
  <si>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</si>
  <si>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</si>
  <si>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</si>
  <si>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</si>
  <si>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</si>
  <si>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</si>
  <si>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</si>
  <si>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</si>
  <si>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</si>
  <si>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</si>
  <si>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</si>
  <si>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</si>
  <si>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</si>
  <si>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</si>
  <si>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</si>
  <si>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</si>
  <si>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</si>
  <si>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</si>
  <si>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</si>
  <si>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</si>
  <si>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</si>
  <si>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</si>
  <si>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</si>
  <si>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</si>
  <si>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</si>
  <si>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</si>
  <si>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</si>
  <si>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</si>
  <si>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</si>
  <si>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</si>
  <si>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</si>
  <si>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</si>
  <si>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</si>
  <si>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</si>
  <si>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</si>
  <si>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</si>
  <si>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</si>
  <si>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</si>
  <si>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</si>
  <si>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</si>
  <si>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</si>
  <si>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</si>
  <si>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</si>
  <si>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</si>
  <si>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</si>
  <si>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</si>
  <si>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</si>
  <si>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</si>
  <si>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</si>
  <si>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</si>
  <si>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</si>
  <si>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</si>
  <si>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</si>
  <si>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</si>
  <si>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</si>
  <si>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</si>
  <si>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</si>
  <si>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</si>
  <si>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</si>
  <si>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</si>
  <si>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</si>
  <si>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</si>
  <si>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</si>
  <si>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</si>
  <si>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</si>
  <si>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</si>
  <si>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</si>
  <si>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</si>
  <si>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</si>
  <si>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</si>
  <si>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</si>
  <si>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</si>
  <si>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</si>
  <si>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</si>
  <si>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</si>
  <si>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</si>
  <si>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</si>
  <si>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</si>
  <si>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</si>
  <si>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</si>
  <si>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</si>
  <si>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</si>
  <si>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</si>
  <si>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</si>
  <si>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</si>
  <si>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</si>
  <si>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</si>
  <si>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</si>
  <si>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</si>
  <si>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</si>
  <si>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</si>
  <si>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</si>
  <si>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</si>
  <si>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</si>
  <si>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</si>
  <si>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</si>
  <si>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</si>
  <si>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</si>
  <si>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</si>
  <si>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</si>
  <si>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</si>
  <si>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</si>
  <si>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</si>
  <si>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</si>
  <si>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</si>
  <si>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</si>
  <si>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</si>
  <si>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</si>
  <si>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</si>
  <si>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</si>
  <si>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</si>
  <si>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</si>
  <si>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</si>
  <si>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</si>
  <si>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</si>
  <si>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</si>
  <si>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</si>
  <si>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</si>
  <si>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</si>
  <si>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</si>
  <si>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</si>
  <si>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</si>
  <si>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</si>
  <si>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</si>
  <si>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</si>
  <si>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</si>
  <si>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</si>
  <si>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</si>
  <si>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</si>
  <si>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</si>
  <si>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</si>
  <si>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</si>
  <si>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</si>
  <si>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</si>
  <si>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</si>
  <si>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</si>
  <si>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</si>
  <si>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</si>
  <si>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</si>
  <si>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</si>
  <si>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</si>
  <si>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</si>
  <si>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</si>
  <si>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</si>
  <si>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</si>
  <si>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</si>
  <si>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</si>
  <si>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</si>
  <si>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</si>
  <si>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</si>
  <si>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</si>
  <si>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</si>
  <si>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</si>
  <si>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</si>
  <si>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</si>
  <si>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</si>
  <si>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</si>
  <si>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</si>
  <si>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</si>
  <si>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</si>
  <si>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</si>
  <si>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</si>
  <si>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</si>
  <si>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</si>
  <si>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</si>
  <si>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</si>
  <si>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</si>
  <si>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</si>
  <si>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</si>
  <si>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</si>
  <si>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</si>
  <si>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</si>
  <si>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</si>
  <si>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</si>
  <si>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</si>
  <si>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</si>
  <si>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</si>
  <si>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</si>
  <si>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</si>
  <si>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</si>
  <si>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</si>
  <si>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</si>
  <si>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</si>
  <si>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</si>
  <si>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</si>
  <si>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</si>
  <si>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</si>
  <si>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</si>
  <si>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</si>
  <si>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</si>
  <si>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</si>
  <si>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</si>
  <si>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</si>
  <si>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</si>
  <si>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</si>
  <si>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</si>
  <si>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</si>
  <si>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</si>
  <si>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</si>
  <si>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</si>
  <si>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</si>
  <si>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</si>
  <si>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</si>
  <si>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</si>
  <si>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</si>
  <si>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</si>
  <si>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</si>
  <si>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</si>
  <si>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</si>
  <si>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</si>
  <si>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</si>
  <si>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</si>
  <si>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</si>
  <si>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</si>
  <si>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</si>
  <si>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</si>
  <si>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</si>
  <si>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</si>
  <si>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</si>
  <si>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</si>
  <si>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</si>
  <si>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</si>
  <si>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</si>
  <si>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</si>
  <si>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</si>
  <si>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</si>
  <si>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</si>
  <si>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</si>
  <si>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</si>
  <si>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</si>
  <si>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</si>
  <si>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</si>
  <si>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</si>
  <si>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</si>
  <si>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</si>
  <si>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</si>
  <si>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</si>
  <si>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</si>
  <si>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</si>
  <si>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</si>
  <si>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</si>
  <si>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</si>
  <si>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</si>
  <si>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</si>
  <si>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</si>
  <si>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</si>
  <si>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</si>
  <si>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</si>
  <si>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</si>
  <si>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</si>
  <si>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</si>
  <si>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</si>
  <si>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</si>
  <si>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</si>
  <si>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</si>
  <si>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</si>
  <si>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</si>
  <si>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</si>
  <si>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</si>
  <si>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</si>
  <si>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</si>
  <si>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</si>
  <si>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</si>
  <si>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</si>
  <si>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</si>
  <si>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</si>
  <si>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</si>
  <si>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</si>
  <si>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</si>
  <si>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</si>
  <si>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</si>
  <si>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</si>
  <si>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</si>
  <si>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</si>
  <si>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</si>
  <si>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</si>
  <si>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</si>
  <si>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</si>
  <si>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</si>
  <si>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</si>
  <si>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</si>
  <si>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</si>
  <si>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</si>
  <si>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</si>
  <si>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</si>
  <si>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</si>
  <si>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</si>
  <si>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</si>
  <si>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</si>
  <si>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</si>
  <si>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</si>
  <si>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</si>
  <si>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</si>
  <si>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</si>
  <si>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</si>
  <si>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</si>
  <si>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</si>
  <si>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</si>
  <si>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</si>
  <si>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</si>
  <si>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</si>
  <si>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</si>
  <si>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</si>
  <si>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</si>
  <si>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</si>
  <si>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</si>
  <si>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</si>
  <si>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</si>
  <si>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</si>
  <si>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</si>
  <si>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</si>
  <si>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</si>
  <si>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</si>
  <si>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</si>
  <si>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</si>
  <si>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</si>
  <si>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</si>
  <si>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</si>
  <si>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</si>
  <si>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</si>
  <si>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</si>
  <si>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</si>
  <si>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</si>
  <si>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</si>
  <si>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</si>
  <si>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</si>
  <si>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</si>
  <si>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</si>
  <si>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</si>
  <si>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</si>
  <si>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</si>
  <si>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</si>
  <si>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</si>
  <si>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</si>
  <si>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</si>
  <si>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</si>
  <si>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</si>
  <si>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</si>
  <si>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</si>
  <si>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</si>
  <si>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</si>
  <si>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</si>
  <si>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</si>
  <si>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</si>
  <si>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</si>
  <si>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</si>
  <si>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</si>
  <si>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</si>
  <si>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</si>
  <si>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</si>
  <si>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</si>
  <si>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</si>
  <si>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</si>
  <si>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</si>
  <si>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</si>
  <si>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</si>
  <si>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</si>
  <si>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</si>
  <si>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</si>
  <si>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</si>
  <si>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</si>
  <si>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</si>
  <si>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</si>
  <si>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</si>
  <si>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</si>
  <si>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</si>
  <si>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</si>
  <si>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</si>
  <si>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</si>
  <si>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</si>
  <si>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</si>
  <si>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</si>
  <si>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</si>
  <si>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</si>
  <si>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</si>
  <si>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</si>
  <si>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</si>
  <si>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</si>
  <si>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</si>
  <si>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</si>
  <si>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</si>
  <si>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</si>
  <si>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</si>
  <si>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</si>
  <si>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</si>
  <si>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</si>
  <si>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</si>
  <si>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</si>
  <si>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</si>
  <si>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</si>
  <si>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</si>
  <si>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</si>
  <si>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</si>
  <si>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</si>
  <si>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</si>
  <si>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</si>
  <si>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</si>
  <si>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</si>
  <si>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</si>
  <si>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</si>
  <si>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</si>
  <si>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</si>
  <si>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</si>
  <si>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</si>
  <si>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</si>
  <si>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</si>
  <si>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</si>
  <si>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</si>
  <si>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</si>
  <si>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</si>
  <si>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</si>
  <si>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</si>
  <si>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</si>
  <si>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</si>
  <si>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</si>
  <si>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</si>
  <si>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</si>
  <si>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</si>
  <si>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</si>
  <si>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</si>
  <si>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</si>
  <si>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</si>
  <si>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</si>
  <si>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</si>
  <si>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</si>
  <si>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</si>
  <si>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</si>
  <si>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</si>
  <si>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</si>
  <si>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</si>
  <si>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</si>
  <si>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</si>
  <si>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</si>
  <si>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</si>
  <si>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</si>
  <si>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</si>
  <si>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</si>
  <si>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</si>
  <si>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</si>
  <si>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</si>
  <si>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</si>
  <si>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</si>
  <si>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</si>
  <si>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</si>
  <si>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</si>
  <si>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</si>
  <si>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</si>
  <si>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</si>
  <si>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</si>
  <si>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</si>
  <si>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</si>
  <si>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</si>
  <si>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</si>
  <si>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</si>
  <si>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</si>
  <si>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</si>
  <si>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</si>
  <si>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</si>
  <si>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</si>
  <si>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</si>
  <si>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</si>
  <si>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</si>
  <si>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</si>
  <si>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</si>
  <si>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</si>
  <si>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</si>
  <si>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</si>
  <si>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</si>
  <si>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</si>
  <si>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</si>
  <si>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</si>
  <si>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</si>
  <si>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</si>
  <si>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</si>
  <si>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</si>
  <si>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</si>
  <si>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</si>
  <si>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</si>
  <si>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</si>
  <si>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</si>
  <si>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</si>
  <si>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</si>
  <si>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</si>
  <si>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</si>
  <si>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</si>
  <si>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</si>
  <si>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</si>
  <si>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</si>
  <si>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</si>
  <si>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</si>
  <si>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</si>
  <si>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</si>
  <si>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</si>
  <si>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</si>
  <si>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</si>
  <si>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</si>
  <si>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</si>
  <si>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</si>
  <si>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</si>
  <si>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</si>
  <si>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</si>
  <si>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</si>
  <si>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</si>
  <si>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</si>
  <si>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</si>
  <si>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</si>
  <si>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</si>
  <si>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</si>
  <si>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</si>
  <si>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</si>
  <si>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</si>
  <si>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</si>
  <si>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</si>
  <si>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</si>
  <si>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</si>
  <si>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</si>
  <si>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</si>
  <si>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</si>
  <si>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</si>
  <si>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</si>
  <si>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</si>
  <si>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</si>
  <si>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</si>
  <si>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</si>
  <si>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</si>
  <si>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</si>
  <si>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</si>
  <si>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</si>
  <si>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</si>
  <si>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</si>
  <si>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</si>
  <si>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</si>
  <si>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</si>
  <si>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</si>
  <si>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</si>
  <si>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</si>
  <si>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</si>
  <si>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</si>
  <si>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</si>
  <si>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</si>
  <si>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</si>
  <si>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</si>
  <si>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</si>
  <si>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</si>
  <si>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</si>
  <si>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</si>
  <si>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</si>
  <si>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</si>
  <si>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</si>
  <si>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</si>
  <si>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</si>
  <si>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</si>
  <si>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</si>
  <si>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</si>
  <si>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</si>
  <si>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</si>
  <si>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</si>
  <si>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</si>
  <si>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</si>
  <si>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</si>
  <si>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</si>
  <si>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</si>
  <si>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</si>
  <si>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</si>
  <si>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</si>
  <si>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</si>
  <si>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</si>
  <si>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</si>
  <si>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</si>
  <si>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</si>
  <si>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</si>
  <si>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</si>
  <si>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</si>
  <si>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</si>
  <si>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</si>
  <si>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</si>
  <si>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</si>
  <si>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</si>
  <si>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</si>
  <si>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</si>
  <si>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</si>
  <si>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</si>
  <si>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</si>
  <si>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</si>
  <si>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</si>
  <si>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</si>
  <si>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</si>
  <si>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</si>
  <si>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</si>
  <si>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</si>
  <si>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</si>
  <si>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</si>
  <si>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</si>
  <si>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</si>
  <si>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</si>
  <si>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</si>
  <si>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</si>
  <si>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</si>
  <si>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</si>
  <si>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</si>
  <si>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</si>
  <si>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</si>
  <si>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</si>
  <si>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</si>
  <si>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</si>
  <si>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</si>
  <si>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</si>
  <si>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</si>
  <si>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</si>
  <si>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</si>
  <si>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</si>
  <si>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</si>
  <si>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</si>
  <si>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</si>
  <si>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</si>
  <si>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</si>
  <si>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</si>
  <si>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</si>
  <si>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</si>
  <si>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</si>
  <si>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</si>
  <si>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</si>
  <si>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</si>
  <si>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</si>
  <si>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</si>
  <si>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</si>
  <si>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</si>
  <si>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</si>
  <si>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</si>
  <si>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</si>
  <si>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</si>
  <si>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</si>
  <si>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</si>
  <si>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</si>
  <si>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</si>
  <si>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</si>
  <si>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</si>
  <si>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</si>
  <si>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</si>
  <si>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</si>
  <si>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</si>
  <si>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</si>
  <si>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</si>
  <si>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</si>
  <si>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</si>
  <si>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</si>
  <si>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</si>
  <si>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</si>
  <si>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</si>
  <si>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</si>
  <si>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</si>
  <si>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</si>
  <si>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</si>
  <si>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</si>
  <si>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</si>
  <si>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</si>
  <si>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</si>
  <si>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</si>
  <si>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</si>
  <si>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</si>
  <si>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</si>
  <si>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</si>
  <si>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</si>
  <si>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</si>
  <si>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</si>
  <si>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</si>
  <si>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</si>
  <si>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</si>
  <si>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</si>
  <si>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</si>
  <si>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</si>
  <si>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</si>
  <si>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</si>
  <si>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</si>
  <si>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</si>
  <si>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</si>
  <si>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</si>
  <si>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</si>
  <si>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</si>
  <si>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</si>
  <si>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</si>
  <si>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</si>
  <si>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</si>
  <si>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</si>
  <si>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</si>
  <si>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</si>
  <si>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</si>
  <si>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</si>
  <si>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</si>
  <si>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</si>
  <si>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</si>
  <si>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</si>
  <si>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</si>
  <si>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</si>
  <si>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</si>
  <si>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</si>
  <si>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</si>
  <si>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</si>
  <si>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</si>
  <si>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</si>
  <si>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</si>
  <si>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</si>
  <si>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</si>
  <si>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</si>
  <si>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</si>
  <si>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</si>
  <si>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</si>
  <si>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</si>
  <si>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</si>
  <si>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</si>
  <si>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</si>
  <si>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</si>
  <si>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</si>
  <si>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</si>
  <si>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</si>
  <si>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</si>
  <si>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</si>
  <si>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</si>
  <si>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</si>
  <si>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</si>
  <si>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</si>
  <si>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</si>
  <si>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</si>
  <si>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</si>
  <si>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</si>
  <si>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</si>
  <si>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</si>
  <si>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</si>
  <si>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</si>
  <si>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</si>
  <si>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</si>
  <si>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</si>
  <si>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</si>
  <si>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</si>
  <si>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</si>
  <si>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</si>
  <si>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</si>
  <si>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</si>
  <si>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</si>
  <si>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</si>
  <si>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</si>
  <si>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</si>
  <si>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</si>
  <si>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</si>
  <si>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</si>
  <si>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</si>
  <si>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</si>
  <si>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</si>
  <si>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</si>
  <si>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</si>
  <si>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</si>
  <si>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</si>
  <si>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</si>
  <si>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</si>
  <si>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</si>
  <si>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</si>
  <si>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</si>
  <si>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</si>
  <si>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</si>
  <si>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</si>
  <si>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</si>
  <si>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</si>
  <si>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</si>
  <si>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</si>
  <si>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</si>
  <si>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</si>
  <si>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</si>
  <si>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</si>
  <si>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</si>
  <si>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</si>
  <si>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</si>
  <si>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</si>
  <si>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</si>
  <si>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</si>
  <si>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</si>
  <si>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</si>
  <si>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</si>
  <si>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</si>
  <si>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</si>
  <si>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</si>
  <si>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</si>
  <si>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</si>
  <si>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</si>
  <si>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</si>
  <si>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</si>
  <si>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</si>
  <si>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</si>
  <si>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</si>
  <si>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</si>
  <si>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</si>
  <si>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</si>
  <si>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</si>
  <si>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</si>
  <si>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</si>
  <si>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</si>
  <si>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</si>
  <si>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</si>
  <si>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</si>
  <si>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</si>
  <si>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</si>
  <si>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</si>
  <si>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</si>
  <si>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</si>
  <si>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</si>
  <si>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</si>
  <si>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</si>
  <si>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</si>
  <si>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</si>
  <si>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</si>
  <si>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</si>
  <si>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</si>
  <si>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</si>
  <si>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</si>
  <si>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</si>
  <si>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</si>
  <si>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</si>
  <si>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</si>
  <si>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</si>
  <si>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</si>
  <si>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</si>
  <si>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</si>
  <si>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</si>
  <si>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</si>
  <si>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</si>
  <si>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</si>
  <si>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</si>
  <si>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</si>
  <si>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</si>
  <si>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</si>
  <si>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</si>
  <si>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</si>
  <si>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</si>
  <si>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</si>
  <si>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</si>
  <si>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</si>
  <si>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</si>
  <si>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</si>
  <si>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</si>
  <si>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</si>
  <si>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</si>
  <si>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</si>
  <si>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</si>
  <si>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</si>
  <si>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</si>
  <si>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</si>
  <si>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</si>
  <si>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</si>
  <si>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</si>
  <si>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</si>
  <si>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</si>
  <si>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</si>
  <si>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</si>
  <si>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</si>
  <si>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</si>
  <si>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</si>
  <si>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</si>
  <si>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</si>
  <si>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</si>
  <si>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</si>
  <si>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</si>
  <si>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</si>
  <si>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</si>
  <si>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</si>
  <si>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</si>
  <si>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</si>
  <si>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</si>
  <si>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</si>
  <si>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</si>
  <si>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</si>
  <si>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</si>
  <si>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</si>
  <si>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</si>
  <si>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</si>
  <si>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</si>
  <si>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</si>
  <si>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</si>
  <si>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</si>
  <si>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</si>
  <si>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</si>
  <si>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</si>
  <si>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</si>
  <si>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</si>
  <si>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</si>
  <si>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</si>
  <si>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</si>
  <si>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</si>
  <si>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</si>
  <si>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</si>
  <si>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</si>
  <si>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</si>
  <si>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</si>
  <si>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</si>
  <si>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</si>
  <si>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</si>
  <si>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</si>
  <si>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</si>
  <si>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</si>
  <si>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</si>
  <si>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</si>
  <si>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</si>
  <si>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</si>
  <si>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</si>
  <si>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</si>
  <si>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</si>
  <si>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</si>
  <si>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</si>
  <si>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</si>
  <si>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</si>
  <si>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</si>
  <si>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</si>
  <si>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</si>
  <si>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</si>
  <si>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</si>
  <si>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</si>
  <si>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</si>
  <si>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</si>
  <si>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</si>
  <si>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</si>
  <si>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</si>
  <si>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</si>
  <si>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</si>
  <si>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</si>
  <si>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</si>
  <si>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</si>
  <si>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</si>
  <si>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</si>
  <si>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</si>
  <si>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</si>
  <si>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</si>
  <si>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</si>
  <si>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</si>
  <si>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</si>
  <si>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</si>
  <si>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</si>
  <si>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</si>
  <si>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</si>
  <si>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</si>
  <si>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</si>
  <si>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</si>
  <si>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</si>
  <si>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</si>
  <si>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</si>
  <si>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</si>
  <si>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</si>
  <si>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</si>
  <si>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</si>
  <si>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</si>
  <si>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</si>
  <si>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</si>
  <si>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</si>
  <si>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</si>
  <si>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</si>
  <si>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</si>
  <si>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</si>
  <si>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</si>
  <si>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</si>
  <si>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</si>
  <si>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</si>
  <si>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</si>
  <si>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</si>
  <si>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</si>
  <si>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</si>
  <si>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</si>
  <si>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</si>
  <si>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</si>
  <si>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</si>
  <si>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</si>
  <si>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</si>
  <si>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</si>
  <si>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</si>
  <si>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</si>
  <si>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</si>
  <si>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</si>
  <si>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</si>
  <si>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</si>
  <si>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</si>
  <si>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</si>
  <si>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</si>
  <si>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</si>
  <si>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</si>
  <si>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</si>
  <si>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</si>
  <si>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</si>
  <si>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</si>
  <si>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</si>
  <si>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</si>
  <si>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</si>
  <si>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</si>
  <si>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</si>
  <si>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</si>
  <si>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</si>
  <si>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</si>
  <si>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</si>
  <si>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</si>
  <si>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</si>
  <si>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</si>
  <si>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</si>
  <si>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</si>
  <si>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</si>
  <si>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</si>
  <si>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</si>
  <si>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</si>
  <si>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</si>
  <si>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</si>
  <si>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</si>
  <si>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</si>
  <si>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</si>
  <si>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</si>
  <si>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</si>
  <si>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</si>
  <si>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</si>
  <si>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</si>
  <si>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</si>
  <si>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</si>
  <si>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</si>
  <si>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</si>
  <si>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</si>
  <si>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</si>
  <si>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</si>
  <si>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</si>
  <si>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</si>
  <si>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</si>
  <si>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</si>
  <si>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</si>
  <si>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</si>
  <si>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</si>
  <si>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</si>
  <si>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</si>
  <si>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</si>
  <si>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</si>
  <si>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</si>
  <si>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</si>
  <si>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</si>
  <si>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</si>
  <si>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</si>
  <si>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</si>
  <si>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</si>
  <si>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</si>
  <si>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</si>
  <si>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</si>
  <si>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</si>
  <si>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</si>
  <si>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</si>
  <si>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</si>
  <si>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</si>
  <si>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</si>
  <si>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</si>
  <si>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</si>
  <si>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</si>
  <si>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</si>
  <si>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</si>
  <si>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</si>
  <si>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</si>
  <si>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</si>
  <si>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</si>
  <si>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</si>
  <si>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</si>
  <si>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</si>
  <si>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</si>
  <si>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</si>
  <si>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</si>
  <si>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</si>
  <si>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</si>
  <si>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</si>
  <si>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</si>
  <si>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</si>
  <si>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</si>
  <si>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</si>
  <si>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</si>
  <si>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</si>
  <si>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</si>
  <si>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</si>
  <si>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</si>
  <si>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</si>
  <si>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</si>
  <si>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</si>
  <si>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</si>
  <si>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</si>
  <si>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</si>
  <si>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</si>
  <si>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</si>
  <si>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</si>
  <si>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</si>
  <si>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</si>
  <si>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</si>
  <si>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</si>
  <si>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</si>
  <si>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</si>
  <si>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</si>
  <si>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</si>
  <si>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</si>
  <si>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</si>
  <si>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</si>
  <si>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</si>
  <si>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</si>
  <si>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</si>
  <si>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</si>
  <si>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</si>
  <si>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</si>
  <si>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</si>
  <si>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</si>
  <si>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</si>
  <si>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</si>
  <si>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</si>
  <si>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</si>
  <si>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</si>
  <si>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</si>
  <si>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</si>
  <si>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</si>
  <si>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</si>
  <si>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</si>
  <si>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</si>
  <si>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</si>
  <si>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</si>
  <si>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</si>
  <si>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</si>
  <si>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</si>
  <si>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</si>
  <si>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</si>
  <si>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</si>
  <si>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</si>
  <si>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</si>
  <si>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</si>
  <si>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</si>
  <si>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</si>
  <si>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</si>
  <si>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</si>
  <si>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</si>
  <si>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</si>
  <si>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</si>
  <si>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</si>
  <si>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</si>
  <si>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</si>
  <si>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</si>
  <si>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</si>
  <si>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</si>
  <si>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</si>
  <si>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</si>
  <si>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</si>
  <si>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</si>
  <si>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</si>
  <si>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</si>
  <si>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</si>
  <si>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</si>
  <si>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</si>
  <si>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</si>
  <si>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</si>
  <si>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</si>
  <si>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</si>
  <si>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</si>
  <si>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</si>
  <si>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</si>
  <si>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</si>
  <si>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</si>
  <si>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</si>
  <si>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</si>
  <si>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</si>
  <si>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</si>
  <si>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</si>
  <si>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</si>
  <si>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</si>
  <si>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</si>
  <si>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</si>
  <si>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</si>
  <si>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</si>
  <si>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</si>
  <si>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</si>
  <si>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</si>
  <si>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</si>
  <si>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</si>
  <si>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</si>
  <si>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</si>
  <si>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</si>
  <si>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</si>
  <si>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</si>
  <si>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</si>
  <si>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</si>
  <si>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</si>
  <si>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</si>
  <si>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</si>
  <si>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</si>
  <si>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</si>
  <si>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</si>
  <si>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</si>
  <si>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</si>
  <si>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</si>
  <si>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</si>
  <si>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</si>
  <si>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</si>
  <si>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</si>
  <si>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</si>
  <si>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</si>
  <si>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</si>
  <si>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</si>
  <si>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</si>
  <si>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</si>
  <si>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</si>
  <si>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</si>
  <si>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</si>
  <si>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</si>
  <si>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</si>
  <si>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</si>
  <si>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</si>
  <si>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</si>
  <si>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</si>
  <si>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</si>
  <si>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</si>
  <si>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</si>
  <si>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</si>
  <si>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</si>
  <si>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</si>
  <si>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</si>
  <si>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</si>
  <si>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</si>
  <si>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</si>
  <si>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</si>
  <si>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</si>
  <si>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</si>
  <si>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</si>
  <si>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</si>
  <si>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</si>
  <si>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</si>
  <si>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</si>
  <si>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</si>
  <si>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</si>
  <si>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</si>
  <si>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</si>
  <si>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</si>
  <si>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</si>
  <si>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</si>
  <si>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</si>
  <si>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</si>
  <si>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</si>
  <si>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</si>
  <si>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</si>
  <si>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</si>
  <si>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</si>
  <si>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</si>
  <si>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</si>
  <si>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</si>
  <si>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</si>
  <si>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</si>
  <si>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</si>
  <si>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</si>
  <si>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</si>
  <si>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</si>
  <si>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</si>
  <si>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</si>
  <si>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</si>
  <si>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</si>
  <si>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</si>
  <si>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</si>
  <si>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</si>
  <si>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</si>
  <si>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</si>
  <si>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</si>
  <si>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</si>
  <si>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</si>
  <si>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</si>
  <si>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</si>
  <si>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</si>
  <si>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</si>
  <si>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</si>
  <si>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</si>
  <si>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</si>
  <si>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</si>
  <si>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</si>
  <si>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</si>
  <si>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</si>
  <si>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</si>
  <si>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</si>
  <si>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</si>
  <si>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</si>
  <si>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</si>
  <si>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</si>
  <si>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</si>
  <si>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</si>
  <si>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</si>
  <si>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</si>
  <si>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</si>
  <si>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</si>
  <si>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</si>
  <si>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</si>
  <si>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</si>
  <si>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</si>
  <si>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</si>
  <si>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</si>
  <si>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</si>
  <si>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</si>
  <si>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</si>
  <si>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</si>
  <si>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</si>
  <si>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</si>
  <si>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</si>
  <si>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</si>
  <si>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</si>
  <si>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</si>
  <si>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</si>
  <si>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</si>
  <si>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</si>
  <si>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</si>
  <si>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</si>
  <si>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</si>
  <si>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</si>
  <si>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</si>
  <si>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</si>
  <si>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</si>
  <si>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</si>
  <si>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</si>
  <si>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</si>
  <si>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</si>
  <si>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</si>
  <si>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</si>
  <si>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</si>
  <si>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</si>
  <si>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</si>
  <si>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</si>
  <si>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</si>
  <si>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</si>
  <si>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</si>
  <si>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</si>
  <si>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</si>
  <si>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</si>
  <si>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</si>
  <si>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</si>
  <si>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</si>
  <si>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</si>
  <si>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</si>
  <si>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</si>
  <si>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</si>
  <si>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</si>
  <si>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</si>
  <si>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</si>
  <si>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</si>
  <si>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</si>
  <si>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</si>
  <si>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</si>
  <si>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</si>
  <si>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</si>
  <si>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</si>
  <si>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</si>
  <si>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</si>
  <si>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</si>
  <si>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</si>
  <si>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</si>
  <si>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</si>
  <si>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</si>
  <si>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</si>
  <si>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</si>
  <si>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</si>
  <si>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</si>
  <si>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</si>
  <si>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</si>
  <si>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</si>
  <si>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</si>
  <si>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</si>
  <si>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</si>
  <si>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</si>
  <si>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</si>
  <si>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</si>
  <si>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</si>
  <si>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</si>
  <si>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</si>
  <si>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</si>
  <si>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</si>
  <si>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</si>
  <si>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</si>
  <si>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</si>
  <si>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</si>
  <si>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</si>
  <si>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</si>
  <si>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</si>
  <si>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</si>
  <si>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</si>
  <si>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</si>
  <si>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</si>
  <si>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</si>
  <si>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</si>
  <si>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</si>
  <si>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</si>
  <si>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</si>
  <si>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</si>
  <si>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</si>
  <si>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</si>
  <si>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</si>
  <si>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</si>
  <si>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</si>
  <si>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</si>
  <si>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</si>
  <si>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</si>
  <si>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</si>
  <si>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</si>
  <si>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</si>
  <si>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</si>
  <si>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</si>
  <si>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</si>
  <si>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</si>
  <si>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</si>
  <si>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</si>
  <si>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</si>
  <si>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</si>
  <si>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</si>
  <si>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</si>
  <si>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</si>
  <si>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</si>
  <si>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</si>
  <si>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</si>
  <si>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</si>
  <si>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</si>
  <si>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</si>
  <si>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</si>
  <si>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</si>
  <si>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</si>
  <si>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</si>
  <si>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</si>
  <si>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</si>
  <si>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</si>
  <si>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</si>
  <si>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</si>
  <si>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</si>
  <si>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</si>
  <si>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</si>
  <si>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</si>
  <si>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</si>
  <si>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</si>
  <si>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</si>
  <si>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</si>
  <si>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</si>
  <si>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</si>
  <si>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</si>
  <si>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</si>
  <si>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</si>
  <si>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</si>
  <si>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</si>
  <si>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</si>
  <si>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</si>
  <si>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</si>
  <si>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</si>
  <si>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</si>
  <si>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</si>
  <si>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</si>
  <si>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</si>
  <si>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</si>
  <si>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</si>
  <si>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</si>
  <si>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</si>
  <si>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</si>
  <si>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</si>
  <si>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</si>
  <si>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</si>
  <si>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</si>
  <si>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</si>
  <si>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</si>
  <si>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</si>
  <si>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</si>
  <si>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</si>
  <si>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</si>
  <si>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</si>
  <si>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</si>
  <si>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</si>
  <si>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</si>
  <si>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</si>
  <si>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</si>
  <si>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</si>
  <si>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</si>
  <si>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</si>
  <si>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</si>
  <si>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</si>
  <si>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</si>
  <si>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</si>
  <si>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</si>
  <si>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</si>
  <si>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</si>
  <si>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</si>
  <si>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</si>
  <si>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</si>
  <si>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</si>
  <si>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</si>
  <si>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</si>
  <si>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</si>
  <si>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</si>
  <si>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</si>
  <si>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</si>
  <si>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</si>
  <si>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</si>
  <si>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</si>
  <si>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</si>
  <si>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</si>
  <si>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</si>
  <si>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</si>
  <si>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</si>
  <si>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</si>
  <si>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</si>
  <si>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</si>
  <si>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</si>
  <si>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</si>
  <si>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</si>
  <si>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</si>
  <si>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</si>
  <si>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</si>
  <si>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</si>
  <si>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</si>
  <si>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</si>
  <si>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</si>
  <si>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</si>
  <si>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</si>
  <si>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</si>
  <si>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</si>
  <si>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</si>
  <si>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</si>
  <si>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</si>
  <si>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</si>
  <si>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</si>
  <si>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</si>
  <si>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</si>
  <si>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</si>
  <si>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</si>
  <si>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</si>
  <si>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</si>
  <si>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</si>
  <si>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</si>
  <si>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</si>
  <si>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</si>
  <si>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</si>
  <si>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</si>
  <si>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</si>
  <si>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</si>
  <si>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</si>
  <si>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</si>
  <si>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</si>
  <si>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</si>
  <si>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</si>
  <si>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</si>
  <si>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</si>
  <si>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</si>
  <si>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</si>
  <si>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</si>
  <si>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</si>
  <si>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</si>
  <si>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</si>
  <si>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</si>
  <si>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</si>
  <si>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</si>
  <si>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</si>
  <si>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</si>
  <si>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</si>
  <si>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</si>
  <si>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</si>
  <si>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</si>
  <si>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</si>
  <si>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</si>
  <si>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</si>
  <si>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</si>
  <si>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</si>
  <si>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</si>
  <si>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</si>
  <si>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</si>
  <si>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</si>
  <si>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</si>
  <si>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</si>
  <si>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</si>
  <si>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</si>
  <si>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</si>
  <si>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</si>
  <si>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</si>
  <si>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</si>
  <si>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</si>
  <si>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</si>
  <si>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</si>
  <si>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</si>
  <si>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</si>
  <si>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</si>
  <si>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</si>
  <si>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</si>
  <si>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</si>
  <si>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</si>
  <si>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</si>
  <si>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</si>
  <si>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</si>
  <si>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</si>
  <si>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</si>
  <si>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</si>
  <si>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</si>
  <si>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</si>
  <si>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</si>
  <si>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</si>
  <si>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</si>
  <si>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</si>
  <si>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</si>
  <si>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</si>
  <si>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</si>
  <si>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</si>
  <si>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</si>
  <si>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</si>
  <si>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</si>
  <si>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</si>
  <si>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</si>
  <si>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</si>
  <si>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</si>
  <si>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</si>
  <si>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</si>
  <si>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</si>
  <si>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</si>
  <si>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</si>
  <si>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</si>
  <si>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</si>
  <si>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</si>
  <si>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</si>
  <si>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</si>
  <si>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</si>
  <si>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</si>
  <si>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</si>
  <si>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</si>
  <si>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</si>
  <si>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</si>
  <si>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</si>
  <si>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</si>
  <si>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</si>
  <si>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</si>
  <si>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</si>
  <si>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</si>
  <si>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</si>
  <si>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</si>
  <si>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</si>
  <si>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</si>
  <si>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</si>
  <si>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</si>
  <si>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</si>
  <si>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</si>
  <si>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</si>
  <si>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</si>
  <si>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</si>
  <si>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</si>
  <si>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</si>
  <si>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</si>
  <si>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</si>
  <si>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</si>
  <si>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</si>
  <si>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</si>
  <si>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</si>
  <si>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</si>
  <si>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</si>
  <si>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</si>
  <si>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</si>
  <si>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</si>
  <si>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</si>
  <si>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</si>
  <si>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</si>
  <si>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</si>
  <si>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</si>
  <si>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</si>
  <si>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</si>
  <si>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</si>
  <si>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</si>
  <si>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</si>
  <si>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</si>
  <si>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</si>
  <si>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</si>
  <si>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</si>
  <si>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</si>
  <si>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</si>
  <si>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</si>
  <si>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</si>
  <si>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</si>
  <si>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</si>
  <si>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</si>
  <si>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</si>
  <si>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</si>
  <si>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</si>
  <si>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</si>
  <si>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</si>
  <si>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</si>
  <si>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</si>
  <si>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</si>
  <si>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</si>
  <si>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</si>
  <si>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</si>
  <si>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</si>
  <si>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</si>
  <si>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</si>
  <si>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</si>
  <si>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</si>
  <si>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</si>
  <si>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</si>
  <si>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</si>
  <si>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</si>
  <si>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</si>
  <si>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</si>
  <si>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</si>
  <si>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</si>
  <si>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</si>
  <si>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</si>
  <si>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</si>
  <si>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</si>
  <si>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</si>
  <si>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</si>
  <si>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</si>
  <si>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</si>
  <si>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</si>
  <si>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</si>
  <si>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</si>
  <si>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</si>
  <si>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</si>
  <si>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</si>
  <si>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</si>
  <si>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</si>
  <si>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</si>
  <si>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</si>
  <si>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</si>
  <si>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</si>
  <si>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</si>
  <si>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</si>
  <si>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</si>
  <si>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</si>
  <si>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</si>
  <si>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</si>
  <si>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</si>
  <si>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</si>
  <si>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</si>
  <si>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</si>
  <si>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</si>
  <si>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</si>
  <si>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</si>
  <si>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</si>
  <si>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</si>
  <si>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</si>
  <si>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</si>
  <si>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</si>
  <si>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</si>
  <si>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</si>
  <si>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</si>
  <si>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</si>
  <si>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</si>
  <si>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</si>
  <si>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</si>
  <si>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</si>
  <si>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</si>
  <si>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</si>
  <si>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</si>
  <si>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</si>
  <si>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</si>
  <si>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</si>
  <si>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</si>
  <si>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</si>
  <si>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</si>
  <si>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</si>
  <si>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</si>
  <si>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</si>
  <si>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</si>
  <si>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</si>
  <si>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</si>
  <si>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</si>
  <si>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</si>
  <si>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</si>
  <si>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</si>
  <si>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</si>
  <si>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</si>
  <si>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</si>
  <si>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</si>
  <si>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</si>
  <si>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</si>
  <si>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</si>
  <si>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</si>
  <si>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</si>
  <si>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</si>
  <si>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</si>
  <si>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</si>
  <si>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</si>
  <si>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</si>
  <si>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</si>
  <si>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</si>
  <si>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</si>
  <si>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</si>
  <si>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</si>
  <si>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</si>
  <si>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</si>
  <si>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</si>
  <si>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</si>
  <si>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</si>
  <si>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</si>
  <si>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</si>
  <si>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</si>
  <si>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</si>
  <si>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</si>
  <si>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</si>
  <si>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</si>
  <si>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</si>
  <si>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</si>
  <si>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</si>
  <si>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</si>
  <si>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</si>
  <si>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</si>
  <si>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</si>
  <si>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</si>
  <si>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</si>
  <si>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</si>
  <si>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</si>
  <si>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</si>
  <si>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</si>
  <si>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</si>
  <si>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</si>
  <si>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</si>
  <si>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</si>
  <si>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</si>
  <si>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</si>
  <si>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</si>
  <si>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</si>
  <si>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</si>
  <si>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</si>
  <si>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</si>
  <si>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</si>
  <si>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</si>
  <si>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</si>
  <si>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</si>
  <si>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</si>
  <si>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</si>
  <si>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</si>
  <si>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</si>
  <si>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</si>
  <si>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</si>
  <si>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</si>
  <si>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</si>
  <si>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</si>
  <si>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</si>
  <si>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</si>
  <si>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</si>
  <si>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</si>
  <si>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</si>
  <si>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</si>
  <si>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</si>
  <si>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</si>
  <si>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</si>
  <si>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</si>
  <si>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</si>
  <si>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</si>
  <si>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</si>
  <si>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</si>
  <si>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</si>
  <si>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</si>
  <si>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</si>
  <si>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</si>
  <si>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</si>
  <si>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</si>
  <si>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</si>
  <si>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</si>
  <si>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</si>
  <si>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</si>
  <si>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</si>
  <si>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</si>
  <si>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</si>
  <si>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</si>
  <si>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</si>
  <si>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</si>
  <si>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</si>
  <si>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</si>
  <si>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</si>
  <si>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</si>
  <si>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</si>
  <si>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</si>
  <si>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</si>
  <si>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</si>
  <si>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</si>
  <si>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</si>
  <si>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</si>
  <si>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</si>
  <si>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</si>
  <si>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</si>
  <si>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</si>
  <si>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</si>
  <si>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</si>
  <si>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</si>
  <si>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</si>
  <si>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</si>
  <si>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</si>
  <si>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</si>
  <si>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</si>
  <si>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</si>
  <si>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</si>
  <si>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</si>
  <si>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</si>
  <si>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</si>
  <si>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</si>
  <si>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</si>
  <si>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</si>
  <si>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</si>
  <si>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</si>
  <si>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</si>
  <si>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</si>
  <si>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</si>
  <si>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</si>
  <si>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</si>
  <si>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</si>
  <si>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</si>
  <si>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</si>
  <si>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</si>
  <si>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</si>
  <si>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</si>
  <si>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</si>
  <si>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</si>
  <si>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</si>
  <si>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</si>
  <si>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</si>
  <si>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</si>
  <si>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</si>
  <si>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</si>
  <si>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</si>
  <si>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</si>
  <si>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</si>
  <si>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</si>
  <si>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</si>
  <si>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</si>
  <si>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</si>
  <si>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</si>
  <si>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</si>
  <si>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</si>
  <si>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</si>
  <si>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</si>
  <si>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</si>
  <si>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</si>
  <si>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</si>
  <si>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</si>
  <si>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</si>
  <si>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</si>
  <si>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</si>
  <si>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</si>
  <si>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</si>
  <si>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</si>
  <si>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</si>
  <si>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</si>
  <si>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</si>
  <si>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</si>
  <si>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</si>
  <si>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</si>
  <si>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</si>
  <si>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</si>
  <si>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</si>
  <si>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</si>
  <si>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</si>
  <si>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</si>
  <si>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</si>
  <si>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</si>
  <si>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</si>
  <si>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</si>
  <si>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</si>
  <si>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</si>
  <si>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</si>
  <si>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</si>
  <si>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</si>
  <si>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</si>
  <si>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</si>
  <si>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</si>
  <si>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</si>
  <si>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</si>
  <si>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</si>
  <si>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</si>
  <si>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</si>
  <si>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</si>
  <si>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</si>
  <si>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</si>
  <si>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</si>
  <si>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</si>
  <si>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</si>
  <si>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</si>
  <si>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</si>
  <si>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</si>
  <si>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</si>
  <si>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</si>
  <si>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</si>
  <si>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</si>
  <si>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</si>
  <si>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</si>
  <si>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</si>
  <si>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</si>
  <si>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</si>
  <si>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</si>
  <si>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</si>
  <si>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</si>
  <si>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</si>
  <si>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</si>
  <si>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</si>
  <si>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</si>
  <si>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</si>
  <si>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</si>
  <si>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</si>
  <si>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</si>
  <si>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</si>
  <si>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</si>
  <si>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</si>
  <si>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</si>
  <si>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</si>
  <si>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</si>
  <si>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</si>
  <si>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</si>
  <si>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</si>
  <si>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</si>
  <si>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</si>
  <si>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</si>
  <si>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</si>
  <si>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</si>
  <si>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</si>
  <si>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</si>
  <si>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</si>
  <si>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</si>
  <si>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</si>
  <si>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</si>
  <si>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</si>
  <si>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</si>
  <si>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</si>
  <si>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</si>
  <si>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</si>
  <si>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</si>
  <si>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</si>
  <si>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</si>
  <si>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</si>
  <si>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</si>
  <si>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</si>
  <si>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</si>
  <si>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</si>
  <si>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</si>
  <si>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</si>
  <si>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</si>
  <si>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</si>
  <si>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</si>
  <si>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</si>
  <si>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</si>
  <si>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</si>
  <si>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</si>
  <si>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</si>
  <si>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</si>
  <si>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</si>
  <si>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</si>
  <si>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</si>
  <si>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</si>
  <si>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</si>
  <si>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</si>
  <si>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</si>
  <si>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</si>
  <si>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</si>
  <si>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</si>
  <si>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</si>
  <si>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</si>
  <si>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</si>
  <si>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</si>
  <si>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</si>
  <si>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</si>
  <si>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</si>
  <si>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</si>
  <si>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</si>
  <si>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</si>
  <si>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</si>
  <si>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</si>
  <si>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</si>
  <si>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</si>
  <si>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</si>
  <si>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</si>
  <si>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</si>
  <si>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</si>
  <si>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</si>
  <si>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</si>
  <si>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</si>
  <si>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</si>
  <si>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</si>
  <si>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</si>
  <si>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</si>
  <si>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</si>
  <si>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</si>
  <si>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</si>
  <si>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</si>
  <si>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</si>
  <si>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</si>
  <si>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</si>
  <si>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</si>
  <si>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</si>
  <si>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</si>
  <si>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</si>
  <si>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</si>
  <si>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</si>
  <si>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</si>
  <si>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</si>
  <si>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</si>
  <si>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</si>
  <si>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</si>
  <si>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</si>
  <si>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</si>
  <si>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</si>
  <si>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</si>
  <si>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</si>
  <si>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</si>
  <si>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</si>
  <si>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</si>
  <si>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</si>
  <si>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</si>
  <si>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</si>
  <si>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</si>
  <si>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</si>
  <si>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</si>
  <si>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</si>
  <si>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</si>
  <si>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</si>
  <si>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</si>
  <si>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</si>
  <si>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</si>
  <si>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</si>
  <si>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</si>
  <si>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</si>
  <si>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</si>
  <si>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</si>
  <si>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</si>
  <si>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</si>
  <si>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</si>
  <si>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</si>
  <si>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</si>
  <si>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</si>
  <si>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</si>
  <si>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</si>
  <si>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</si>
  <si>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</si>
  <si>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</si>
  <si>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</si>
  <si>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</si>
  <si>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</si>
  <si>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</si>
  <si>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</si>
  <si>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</si>
  <si>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</si>
  <si>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</si>
  <si>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</si>
  <si>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</si>
  <si>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</si>
  <si>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</si>
  <si>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</si>
  <si>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</si>
  <si>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</si>
  <si>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</si>
  <si>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</si>
  <si>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</si>
  <si>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</si>
  <si>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</si>
  <si>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</si>
  <si>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</si>
  <si>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</si>
  <si>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</si>
  <si>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</si>
  <si>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</si>
  <si>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</si>
  <si>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</si>
  <si>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</si>
  <si>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</si>
  <si>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</si>
  <si>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</si>
  <si>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</si>
  <si>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</si>
  <si>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</si>
  <si>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</si>
  <si>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</si>
  <si>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</si>
  <si>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</si>
  <si>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</si>
  <si>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</si>
  <si>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</si>
  <si>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</si>
  <si>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</si>
  <si>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</si>
  <si>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</si>
  <si>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</si>
  <si>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</si>
  <si>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</si>
  <si>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</si>
  <si>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</si>
  <si>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</si>
  <si>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</si>
  <si>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</si>
  <si>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</si>
  <si>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</si>
  <si>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</si>
  <si>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</si>
  <si>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</si>
  <si>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</si>
  <si>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</si>
  <si>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</si>
  <si>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</si>
  <si>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</si>
  <si>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</si>
  <si>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</si>
  <si>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</si>
  <si>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</si>
  <si>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</si>
  <si>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</si>
  <si>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</si>
  <si>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</si>
  <si>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</si>
  <si>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</si>
  <si>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</si>
  <si>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</si>
  <si>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</si>
  <si>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</si>
  <si>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</si>
  <si>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</si>
  <si>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</si>
  <si>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</si>
  <si>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</si>
  <si>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</si>
  <si>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</si>
  <si>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</si>
  <si>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</si>
  <si>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</si>
  <si>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</si>
  <si>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</si>
  <si>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</si>
  <si>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</si>
  <si>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</si>
  <si>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</si>
  <si>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</si>
  <si>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</si>
  <si>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</si>
  <si>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</si>
  <si>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</si>
  <si>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</si>
  <si>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</si>
  <si>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</si>
  <si>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</si>
  <si>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</si>
  <si>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</si>
  <si>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</si>
  <si>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</si>
  <si>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</si>
  <si>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</si>
  <si>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</si>
  <si>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</si>
  <si>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</si>
  <si>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</si>
  <si>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</si>
  <si>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</si>
  <si>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</si>
  <si>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</si>
  <si>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</si>
  <si>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</si>
  <si>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</si>
  <si>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</si>
  <si>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</si>
  <si>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</si>
  <si>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</si>
  <si>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</si>
  <si>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</si>
  <si>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</si>
  <si>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</si>
  <si>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</si>
  <si>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</si>
  <si>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</si>
  <si>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</si>
  <si>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</si>
  <si>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</si>
  <si>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</si>
  <si>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</si>
  <si>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</si>
  <si>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</si>
  <si>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</si>
  <si>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</si>
  <si>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</si>
  <si>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</si>
  <si>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</si>
  <si>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</si>
  <si>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</si>
  <si>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</si>
  <si>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</si>
  <si>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</si>
  <si>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</si>
  <si>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</si>
  <si>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</si>
  <si>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</si>
  <si>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</si>
  <si>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</si>
  <si>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</si>
  <si>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</si>
  <si>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</si>
  <si>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</si>
  <si>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</si>
  <si>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</si>
  <si>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</si>
  <si>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</si>
  <si>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</si>
  <si>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</si>
  <si>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</si>
  <si>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</si>
  <si>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</si>
  <si>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</si>
  <si>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</si>
  <si>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</si>
  <si>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</si>
  <si>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</si>
  <si>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</si>
  <si>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</si>
  <si>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</si>
  <si>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</si>
  <si>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</si>
  <si>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</si>
  <si>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</si>
  <si>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</si>
  <si>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</si>
  <si>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</si>
  <si>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</si>
  <si>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</si>
  <si>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</si>
  <si>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</si>
  <si>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</si>
  <si>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</si>
  <si>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</si>
  <si>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</si>
  <si>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</si>
  <si>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</si>
  <si>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</si>
  <si>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</si>
  <si>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</si>
  <si>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</si>
  <si>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</si>
  <si>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</si>
  <si>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</si>
  <si>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</si>
  <si>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</si>
  <si>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</si>
  <si>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</si>
  <si>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</si>
  <si>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</si>
  <si>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</si>
  <si>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</si>
  <si>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</si>
  <si>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</si>
  <si>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</si>
  <si>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</si>
  <si>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</si>
  <si>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</si>
  <si>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</si>
  <si>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</si>
  <si>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</si>
  <si>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</si>
  <si>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</si>
  <si>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</si>
  <si>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</si>
  <si>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</si>
  <si>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</si>
  <si>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</si>
  <si>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</si>
  <si>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</si>
  <si>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</si>
  <si>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</si>
  <si>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</si>
  <si>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</si>
  <si>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</si>
  <si>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</si>
  <si>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</si>
  <si>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</si>
  <si>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</si>
  <si>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</si>
  <si>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</si>
  <si>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</si>
  <si>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</si>
  <si>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</si>
  <si>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</si>
  <si>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</si>
  <si>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</si>
  <si>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</si>
  <si>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</si>
  <si>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</si>
  <si>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</si>
  <si>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</si>
  <si>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</si>
  <si>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</si>
  <si>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</si>
  <si>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</si>
  <si>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</si>
  <si>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</si>
  <si>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</si>
  <si>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</si>
  <si>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</si>
  <si>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</si>
  <si>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</si>
  <si>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</si>
  <si>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</si>
  <si>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</si>
  <si>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</si>
  <si>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</si>
  <si>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</si>
  <si>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</si>
  <si>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</si>
  <si>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</si>
  <si>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</si>
  <si>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</si>
  <si>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</si>
  <si>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</si>
  <si>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</si>
  <si>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</si>
  <si>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</si>
  <si>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</si>
  <si>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</si>
  <si>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</si>
  <si>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</si>
  <si>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</si>
  <si>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</si>
  <si>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</si>
  <si>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</si>
  <si>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</si>
  <si>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</si>
  <si>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</si>
  <si>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</si>
  <si>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</si>
  <si>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</si>
  <si>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</si>
  <si>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</si>
  <si>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</si>
  <si>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</si>
  <si>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</si>
  <si>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</si>
  <si>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</si>
  <si>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</si>
  <si>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</si>
  <si>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</si>
  <si>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</si>
  <si>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</si>
  <si>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</si>
  <si>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</si>
  <si>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</si>
  <si>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</si>
  <si>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</si>
  <si>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</si>
  <si>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</si>
  <si>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</si>
  <si>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</si>
  <si>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</si>
  <si>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</si>
  <si>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</si>
  <si>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</si>
  <si>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</si>
  <si>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</si>
  <si>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</si>
  <si>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</si>
  <si>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</si>
  <si>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</si>
  <si>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</si>
  <si>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</si>
  <si>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</si>
  <si>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</si>
  <si>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</si>
  <si>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</si>
  <si>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</si>
  <si>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</si>
  <si>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</si>
  <si>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</si>
  <si>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</si>
  <si>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</si>
  <si>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</si>
  <si>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</si>
  <si>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</si>
  <si>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</si>
  <si>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</si>
  <si>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</si>
  <si>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</si>
  <si>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</si>
  <si>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</si>
  <si>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</si>
  <si>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</si>
  <si>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</si>
  <si>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</si>
  <si>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</si>
  <si>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</si>
  <si>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</si>
  <si>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</si>
  <si>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</si>
  <si>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</si>
  <si>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</si>
  <si>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</si>
  <si>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</si>
  <si>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</si>
  <si>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</si>
  <si>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</si>
  <si>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</si>
  <si>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</si>
  <si>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</si>
  <si>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</si>
  <si>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</si>
  <si>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</si>
  <si>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</si>
  <si>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</si>
  <si>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</si>
  <si>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</si>
  <si>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</si>
  <si>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</si>
  <si>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</si>
  <si>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</si>
  <si>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</si>
  <si>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</si>
  <si>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</si>
  <si>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</si>
  <si>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</si>
  <si>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</si>
  <si>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</si>
  <si>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</si>
  <si>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</si>
  <si>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</si>
  <si>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</si>
  <si>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</si>
  <si>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</si>
  <si>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</si>
  <si>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</si>
  <si>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</si>
  <si>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</si>
  <si>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</si>
  <si>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</si>
  <si>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</si>
  <si>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</si>
  <si>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</si>
  <si>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</si>
  <si>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</si>
  <si>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</si>
  <si>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</si>
  <si>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</si>
  <si>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</si>
  <si>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</si>
  <si>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</si>
  <si>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</si>
  <si>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</si>
  <si>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</si>
  <si>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</si>
  <si>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</si>
  <si>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</si>
  <si>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</si>
  <si>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</si>
  <si>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</si>
  <si>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</si>
  <si>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</si>
  <si>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</si>
  <si>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</si>
  <si>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</si>
  <si>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</si>
  <si>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</si>
  <si>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</si>
  <si>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</si>
  <si>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</si>
  <si>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</si>
  <si>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</si>
  <si>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</si>
  <si>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</si>
  <si>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</si>
  <si>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</si>
  <si>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</si>
  <si>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</si>
  <si>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</si>
  <si>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</si>
  <si>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</si>
  <si>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</si>
  <si>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</si>
  <si>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</si>
  <si>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</si>
  <si>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</si>
  <si>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</si>
  <si>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</si>
  <si>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</si>
  <si>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</si>
  <si>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</si>
  <si>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</si>
  <si>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</si>
  <si>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</si>
  <si>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</si>
  <si>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</si>
  <si>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</si>
  <si>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</si>
  <si>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</si>
  <si>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</si>
  <si>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</si>
  <si>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</si>
  <si>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</si>
  <si>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</si>
  <si>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</si>
  <si>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</si>
  <si>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</si>
  <si>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</si>
  <si>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</si>
  <si>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</si>
  <si>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</si>
  <si>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</si>
  <si>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</si>
  <si>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</si>
  <si>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</si>
  <si>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</si>
  <si>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</si>
  <si>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</si>
  <si>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</si>
  <si>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</si>
  <si>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</si>
  <si>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</si>
  <si>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</si>
  <si>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</si>
  <si>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</si>
  <si>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</si>
  <si>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</si>
  <si>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</si>
  <si>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</si>
  <si>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</si>
  <si>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</si>
  <si>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</si>
  <si>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</si>
  <si>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</si>
  <si>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</si>
  <si>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</si>
  <si>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</si>
  <si>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</si>
  <si>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</si>
  <si>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</si>
  <si>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</si>
  <si>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</si>
  <si>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</si>
  <si>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</si>
  <si>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</si>
  <si>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</si>
  <si>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</si>
  <si>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</si>
  <si>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</si>
  <si>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</si>
  <si>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</si>
  <si>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</si>
  <si>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</si>
  <si>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</si>
  <si>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</si>
  <si>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</si>
  <si>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</si>
  <si>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</si>
  <si>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</si>
  <si>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</si>
  <si>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</si>
  <si>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</si>
  <si>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</si>
  <si>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</si>
  <si>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</si>
  <si>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</si>
  <si>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</si>
  <si>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</si>
  <si>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</si>
  <si>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</si>
  <si>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</si>
  <si>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</si>
  <si>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</si>
  <si>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</si>
  <si>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</si>
  <si>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</si>
  <si>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</si>
  <si>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</si>
  <si>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</si>
  <si>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</si>
  <si>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</si>
  <si>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</si>
  <si>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</si>
  <si>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</si>
  <si>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</si>
  <si>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</si>
  <si>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</si>
  <si>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</si>
  <si>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</si>
  <si>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</si>
  <si>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</si>
  <si>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</si>
  <si>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</si>
  <si>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</si>
  <si>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</si>
  <si>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</si>
  <si>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</si>
  <si>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</si>
  <si>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</si>
  <si>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</si>
  <si>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</si>
  <si>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</si>
  <si>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</si>
  <si>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</si>
  <si>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</si>
  <si>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</si>
  <si>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</si>
  <si>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</si>
  <si>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</si>
  <si>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</si>
  <si>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</si>
  <si>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</si>
  <si>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</si>
  <si>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</si>
  <si>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</si>
  <si>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</si>
  <si>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</si>
  <si>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</si>
  <si>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</si>
  <si>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</si>
  <si>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</si>
  <si>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</si>
  <si>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</si>
  <si>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</si>
  <si>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</si>
  <si>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</si>
  <si>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</si>
  <si>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</si>
  <si>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</si>
  <si>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</si>
  <si>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</si>
  <si>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</si>
  <si>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</si>
  <si>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</si>
  <si>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</si>
  <si>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</si>
  <si>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</si>
  <si>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</si>
  <si>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</si>
  <si>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</si>
  <si>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</si>
  <si>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</si>
  <si>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</si>
  <si>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</si>
  <si>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</si>
  <si>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</si>
  <si>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</si>
  <si>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</si>
  <si>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</si>
  <si>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</si>
  <si>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</si>
  <si>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</si>
  <si>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</si>
  <si>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</si>
  <si>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</si>
  <si>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</si>
  <si>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</si>
  <si>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</si>
  <si>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</si>
  <si>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</si>
  <si>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</si>
  <si>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</si>
  <si>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</si>
  <si>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</si>
  <si>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</si>
  <si>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</si>
  <si>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</si>
  <si>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</si>
  <si>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</si>
  <si>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</si>
  <si>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</si>
  <si>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</si>
  <si>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</si>
  <si>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</si>
  <si>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</si>
  <si>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</si>
  <si>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</si>
  <si>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</si>
  <si>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</si>
  <si>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</si>
  <si>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</si>
  <si>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</si>
  <si>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</si>
  <si>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</si>
  <si>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</si>
  <si>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</si>
  <si>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</si>
  <si>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</si>
  <si>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</si>
  <si>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</si>
  <si>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</si>
  <si>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</si>
  <si>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</si>
  <si>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</si>
  <si>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</si>
  <si>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</si>
  <si>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</si>
  <si>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</si>
  <si>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</si>
  <si>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</si>
  <si>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</si>
  <si>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</si>
  <si>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</si>
  <si>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</si>
  <si>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</si>
  <si>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</si>
  <si>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</si>
  <si>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</si>
  <si>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</si>
  <si>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</si>
  <si>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</si>
  <si>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</si>
  <si>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</si>
  <si>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</si>
  <si>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</si>
  <si>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</si>
  <si>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</si>
  <si>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</si>
  <si>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</si>
  <si>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</si>
  <si>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</si>
  <si>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</si>
  <si>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</si>
  <si>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</si>
  <si>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</si>
  <si>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</si>
  <si>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</si>
  <si>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</si>
  <si>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</si>
  <si>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</si>
  <si>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</si>
  <si>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</si>
  <si>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</si>
  <si>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</si>
  <si>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</si>
  <si>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</si>
  <si>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</si>
  <si>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</si>
  <si>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</si>
  <si>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</si>
  <si>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</si>
  <si>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</si>
  <si>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</si>
  <si>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</si>
  <si>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</si>
  <si>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</si>
  <si>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</si>
  <si>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</si>
  <si>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</si>
  <si>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</si>
  <si>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</si>
  <si>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</si>
  <si>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</si>
  <si>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</si>
  <si>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</si>
  <si>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</si>
  <si>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</si>
  <si>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</si>
  <si>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</si>
  <si>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</si>
  <si>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</si>
  <si>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</si>
  <si>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</si>
  <si>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</si>
  <si>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</si>
  <si>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</si>
  <si>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</si>
  <si>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</si>
  <si>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</si>
  <si>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</si>
  <si>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</si>
  <si>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</si>
  <si>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</si>
  <si>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</si>
  <si>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</si>
  <si>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</si>
  <si>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</si>
  <si>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</si>
  <si>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</si>
  <si>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</si>
  <si>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</si>
  <si>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</si>
  <si>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</si>
  <si>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</si>
  <si>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</si>
  <si>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</si>
  <si>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</si>
  <si>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</si>
  <si>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</si>
  <si>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</si>
  <si>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</si>
  <si>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</si>
  <si>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</si>
  <si>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</si>
  <si>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</si>
  <si>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</si>
  <si>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</si>
  <si>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</si>
  <si>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</si>
  <si>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</si>
  <si>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</si>
  <si>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</si>
  <si>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</si>
  <si>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</si>
  <si>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</si>
  <si>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</si>
  <si>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</si>
  <si>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</si>
  <si>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</si>
  <si>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</si>
  <si>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</si>
  <si>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</si>
  <si>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</si>
  <si>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</si>
  <si>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</si>
  <si>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</si>
  <si>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</si>
  <si>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</si>
  <si>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</si>
  <si>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</si>
  <si>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</si>
  <si>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</si>
  <si>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</si>
  <si>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</si>
  <si>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</si>
  <si>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</si>
  <si>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</si>
  <si>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</si>
  <si>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</si>
  <si>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</si>
  <si>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</si>
  <si>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</si>
  <si>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</si>
  <si>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</si>
  <si>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</si>
  <si>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</si>
  <si>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</si>
  <si>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</si>
  <si>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</si>
  <si>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</si>
  <si>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</si>
  <si>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</si>
  <si>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</si>
  <si>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</si>
  <si>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</si>
  <si>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</si>
  <si>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</si>
  <si>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</si>
  <si>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</si>
  <si>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</si>
  <si>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</si>
  <si>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</si>
  <si>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</si>
  <si>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</si>
  <si>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</si>
  <si>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</si>
  <si>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</si>
  <si>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</si>
  <si>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</si>
  <si>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</si>
  <si>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</si>
  <si>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</si>
  <si>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</si>
  <si>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</si>
  <si>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</si>
  <si>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</si>
  <si>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</si>
  <si>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</si>
  <si>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</si>
  <si>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</si>
  <si>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</si>
  <si>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</si>
  <si>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</si>
  <si>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</si>
  <si>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</si>
  <si>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</si>
  <si>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</si>
  <si>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</si>
  <si>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</si>
  <si>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</si>
  <si>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</si>
  <si>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</si>
  <si>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</si>
  <si>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</si>
  <si>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</si>
  <si>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</si>
  <si>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</si>
  <si>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</si>
  <si>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</si>
  <si>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</si>
  <si>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</si>
  <si>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</si>
  <si>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</si>
  <si>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</si>
  <si>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</si>
  <si>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</si>
  <si>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</si>
  <si>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</si>
  <si>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</si>
  <si>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</si>
  <si>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</si>
  <si>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</si>
  <si>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</si>
  <si>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</si>
  <si>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</si>
  <si>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</si>
  <si>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</si>
  <si>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</si>
  <si>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</si>
  <si>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</si>
  <si>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</si>
  <si>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</si>
  <si>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</si>
  <si>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</si>
  <si>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</si>
  <si>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</si>
  <si>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</si>
  <si>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</si>
  <si>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</si>
  <si>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</si>
  <si>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</si>
  <si>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</si>
  <si>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</si>
  <si>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</si>
  <si>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</si>
  <si>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</si>
  <si>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</si>
  <si>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</si>
  <si>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</si>
  <si>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</si>
  <si>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</si>
  <si>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</si>
  <si>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</si>
  <si>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</si>
  <si>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</si>
  <si>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</si>
  <si>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</si>
  <si>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</si>
  <si>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</si>
  <si>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</si>
  <si>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</si>
  <si>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</si>
  <si>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</si>
  <si>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</si>
  <si>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</si>
  <si>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</si>
  <si>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</si>
  <si>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</si>
  <si>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</si>
  <si>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</si>
  <si>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</si>
  <si>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</si>
  <si>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</si>
  <si>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</si>
  <si>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</si>
  <si>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</si>
  <si>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</si>
  <si>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</si>
  <si>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</si>
  <si>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</si>
  <si>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</si>
  <si>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</si>
  <si>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</si>
  <si>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</si>
  <si>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</si>
  <si>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</si>
  <si>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</si>
  <si>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</si>
  <si>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</si>
  <si>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</si>
  <si>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</si>
  <si>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</si>
  <si>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</si>
  <si>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</si>
  <si>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</si>
  <si>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</si>
  <si>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</si>
  <si>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</si>
  <si>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</si>
  <si>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</si>
  <si>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</si>
  <si>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</si>
  <si>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</si>
  <si>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</si>
  <si>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</si>
  <si>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</si>
  <si>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</si>
  <si>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</si>
  <si>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</si>
  <si>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</si>
  <si>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</si>
  <si>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</si>
  <si>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</si>
  <si>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</si>
  <si>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</si>
  <si>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</si>
  <si>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</si>
  <si>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</si>
  <si>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</si>
  <si>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</si>
  <si>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</si>
  <si>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</si>
  <si>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</si>
  <si>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</si>
  <si>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</si>
  <si>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</si>
  <si>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</si>
  <si>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</si>
  <si>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</si>
  <si>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</si>
  <si>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</si>
  <si>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</si>
  <si>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</si>
  <si>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</si>
  <si>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</si>
  <si>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</si>
  <si>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</si>
  <si>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</si>
  <si>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</si>
  <si>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</si>
  <si>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</si>
  <si>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</si>
  <si>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</si>
  <si>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</si>
  <si>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</si>
  <si>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</si>
  <si>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</si>
  <si>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</si>
  <si>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</si>
  <si>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</si>
  <si>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</si>
  <si>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</si>
  <si>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</si>
  <si>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</si>
  <si>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</si>
  <si>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</si>
  <si>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</si>
  <si>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</si>
  <si>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</si>
  <si>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</si>
  <si>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</si>
  <si>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</si>
  <si>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</si>
  <si>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</si>
  <si>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</si>
  <si>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</si>
  <si>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</si>
  <si>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</si>
  <si>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</si>
  <si>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</si>
  <si>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</si>
  <si>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</si>
  <si>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</si>
  <si>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</si>
  <si>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</si>
  <si>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</si>
  <si>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</si>
  <si>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</si>
  <si>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</si>
  <si>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</si>
  <si>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</si>
  <si>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</si>
  <si>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</si>
  <si>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</si>
  <si>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</si>
  <si>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</si>
  <si>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</si>
  <si>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</si>
  <si>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</si>
  <si>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</si>
  <si>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</si>
  <si>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</si>
  <si>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</si>
  <si>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</si>
  <si>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</si>
  <si>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</si>
  <si>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</si>
  <si>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</si>
  <si>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</si>
  <si>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</si>
  <si>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</si>
  <si>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</si>
  <si>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</si>
  <si>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</si>
  <si>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</si>
  <si>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</si>
  <si>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</si>
  <si>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</si>
  <si>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</si>
  <si>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</si>
  <si>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</si>
  <si>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</si>
  <si>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</si>
  <si>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</si>
  <si>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</si>
  <si>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</si>
  <si>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</si>
  <si>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</si>
  <si>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</si>
  <si>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</si>
  <si>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</si>
  <si>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</si>
  <si>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</si>
  <si>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</si>
  <si>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</si>
  <si>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</si>
  <si>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</si>
  <si>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</si>
  <si>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</si>
  <si>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</si>
  <si>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</si>
  <si>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</si>
  <si>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</si>
  <si>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</si>
  <si>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</si>
  <si>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</si>
  <si>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</si>
  <si>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</si>
  <si>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</si>
  <si>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</si>
  <si>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</si>
  <si>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</si>
  <si>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</si>
  <si>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</si>
  <si>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</si>
  <si>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</si>
  <si>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</si>
  <si>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</si>
  <si>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</si>
  <si>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</si>
  <si>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</si>
  <si>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</si>
  <si>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</si>
  <si>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</si>
  <si>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</si>
  <si>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</si>
  <si>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</si>
  <si>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</si>
  <si>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</si>
  <si>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</si>
  <si>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</si>
  <si>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</si>
  <si>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</si>
  <si>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</si>
  <si>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</si>
  <si>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</si>
  <si>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</si>
  <si>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</si>
  <si>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</si>
  <si>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</si>
  <si>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</si>
  <si>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</si>
  <si>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</si>
  <si>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</si>
  <si>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</si>
  <si>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</si>
  <si>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</si>
  <si>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</si>
  <si>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</si>
  <si>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</si>
  <si>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</si>
  <si>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</si>
  <si>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</si>
  <si>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</si>
  <si>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</si>
  <si>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</si>
  <si>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</si>
  <si>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</si>
  <si>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</si>
  <si>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</si>
  <si>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</si>
  <si>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</si>
  <si>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</si>
  <si>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</si>
  <si>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</si>
  <si>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</si>
  <si>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</si>
  <si>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</si>
  <si>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</si>
  <si>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</si>
  <si>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</si>
  <si>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</si>
  <si>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</si>
  <si>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</si>
  <si>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</si>
  <si>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</si>
  <si>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</si>
  <si>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</si>
  <si>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</si>
  <si>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</si>
  <si>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</si>
  <si>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</si>
  <si>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</si>
  <si>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</si>
  <si>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</si>
  <si>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</si>
  <si>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</si>
  <si>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</si>
  <si>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</si>
  <si>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</si>
  <si>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</si>
  <si>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</si>
  <si>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</si>
  <si>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</si>
  <si>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</si>
  <si>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</si>
  <si>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</si>
  <si>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</si>
  <si>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</si>
  <si>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</si>
  <si>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</si>
  <si>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</si>
  <si>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</si>
  <si>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</si>
  <si>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</si>
  <si>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</si>
  <si>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</si>
  <si>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</si>
  <si>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</si>
  <si>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</si>
  <si>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</si>
  <si>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</si>
  <si>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</si>
  <si>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</si>
  <si>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</si>
  <si>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</si>
  <si>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</si>
  <si>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</si>
  <si>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</si>
  <si>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</si>
  <si>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</si>
  <si>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</si>
  <si>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</si>
  <si>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</si>
  <si>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</si>
  <si>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</si>
  <si>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</si>
  <si>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</si>
  <si>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</si>
  <si>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</si>
  <si>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</si>
  <si>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</si>
  <si>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</si>
  <si>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</si>
  <si>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</si>
  <si>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</si>
  <si>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</si>
  <si>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</si>
  <si>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</si>
  <si>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</si>
  <si>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</si>
  <si>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</si>
  <si>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</si>
  <si>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</si>
  <si>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</si>
  <si>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</si>
  <si>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</si>
  <si>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</si>
  <si>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</si>
  <si>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</si>
  <si>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</si>
  <si>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</si>
  <si>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</si>
  <si>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</si>
  <si>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</si>
  <si>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</si>
  <si>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</si>
  <si>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</si>
  <si>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</si>
  <si>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</si>
  <si>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</si>
  <si>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</si>
  <si>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</si>
  <si>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</si>
  <si>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</si>
  <si>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</si>
  <si>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</si>
  <si>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</si>
  <si>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</si>
  <si>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</si>
  <si>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</si>
  <si>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</si>
  <si>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</si>
  <si>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</si>
  <si>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</si>
  <si>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</si>
  <si>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</si>
  <si>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</si>
  <si>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</si>
  <si>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</si>
  <si>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</si>
  <si>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</si>
  <si>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</si>
  <si>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</si>
  <si>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</si>
  <si>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</si>
  <si>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</si>
  <si>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</si>
  <si>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</si>
  <si>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</si>
  <si>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</si>
  <si>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</si>
  <si>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</si>
  <si>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</si>
  <si>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</si>
  <si>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</si>
  <si>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</si>
  <si>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</si>
  <si>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</si>
  <si>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</si>
  <si>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</si>
  <si>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</si>
  <si>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</si>
  <si>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</si>
  <si>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</si>
  <si>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</si>
  <si>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</si>
  <si>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</si>
  <si>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</si>
  <si>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</si>
  <si>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</si>
  <si>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</si>
  <si>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</si>
  <si>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</si>
  <si>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</si>
  <si>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</si>
  <si>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</si>
  <si>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</si>
  <si>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</si>
  <si>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</si>
  <si>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</si>
  <si>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</si>
  <si>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</si>
  <si>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</si>
  <si>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</si>
  <si>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</si>
  <si>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</si>
  <si>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</si>
  <si>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</si>
  <si>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</si>
  <si>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</si>
  <si>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</si>
  <si>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</si>
  <si>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</si>
  <si>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</si>
  <si>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</si>
  <si>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</si>
  <si>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</si>
  <si>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</si>
  <si>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</si>
  <si>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</si>
  <si>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</si>
  <si>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</si>
  <si>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</si>
  <si>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</si>
  <si>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</si>
  <si>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</si>
  <si>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</si>
  <si>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</si>
  <si>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</si>
  <si>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</si>
  <si>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</si>
  <si>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</si>
  <si>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</si>
  <si>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</si>
  <si>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</si>
  <si>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</si>
  <si>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</si>
  <si>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</si>
  <si>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</si>
  <si>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</si>
  <si>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</si>
  <si>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</si>
  <si>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</si>
  <si>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</si>
  <si>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</si>
  <si>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</si>
  <si>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</si>
  <si>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</si>
  <si>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</si>
  <si>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</si>
  <si>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</si>
  <si>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</si>
  <si>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</si>
  <si>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</si>
  <si>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</si>
  <si>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</si>
  <si>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</si>
  <si>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</si>
  <si>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</si>
  <si>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</si>
  <si>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</si>
  <si>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</si>
  <si>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</si>
  <si>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</si>
  <si>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</si>
  <si>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</si>
  <si>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</si>
  <si>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</si>
  <si>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</si>
  <si>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</si>
  <si>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</si>
  <si>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</si>
  <si>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</si>
  <si>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</si>
  <si>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</si>
  <si>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</si>
  <si>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</si>
  <si>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</si>
  <si>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</si>
  <si>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</si>
  <si>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</si>
  <si>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</si>
  <si>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</si>
  <si>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</si>
  <si>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</si>
  <si>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</si>
  <si>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</si>
  <si>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</si>
  <si>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</si>
  <si>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</si>
  <si>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</si>
  <si>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</si>
  <si>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</si>
  <si>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</si>
  <si>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</si>
  <si>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</si>
  <si>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</si>
  <si>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</si>
  <si>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</si>
  <si>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</si>
  <si>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</si>
  <si>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</si>
  <si>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</si>
  <si>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</si>
  <si>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</si>
  <si>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</si>
  <si>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</si>
  <si>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</si>
  <si>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</si>
  <si>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</si>
  <si>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</si>
  <si>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</si>
  <si>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</si>
  <si>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</si>
  <si>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</si>
  <si>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</si>
  <si>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</si>
  <si>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</si>
  <si>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</si>
  <si>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</si>
  <si>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</si>
  <si>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</si>
  <si>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</si>
  <si>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</si>
  <si>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</si>
  <si>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</si>
  <si>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</si>
  <si>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</si>
  <si>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</si>
  <si>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</si>
  <si>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</si>
  <si>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</si>
  <si>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</si>
  <si>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</si>
  <si>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</si>
  <si>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</si>
  <si>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</si>
  <si>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</si>
  <si>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</si>
  <si>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</si>
  <si>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</si>
  <si>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</si>
  <si>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</si>
  <si>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</si>
  <si>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</si>
  <si>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</si>
  <si>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</si>
  <si>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</si>
  <si>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</si>
  <si>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</si>
  <si>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</si>
  <si>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</si>
  <si>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</si>
  <si>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</si>
  <si>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</si>
  <si>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</si>
  <si>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</si>
  <si>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</si>
  <si>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</si>
  <si>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</si>
  <si>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</si>
  <si>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</si>
  <si>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</si>
  <si>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</si>
  <si>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</si>
  <si>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</si>
  <si>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</si>
  <si>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</si>
  <si>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</si>
  <si>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</si>
  <si>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</si>
  <si>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</si>
  <si>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</si>
  <si>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</si>
  <si>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</si>
  <si>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</si>
  <si>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</si>
  <si>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</si>
  <si>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</si>
  <si>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</si>
  <si>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</si>
  <si>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</si>
  <si>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</si>
  <si>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</si>
  <si>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</si>
  <si>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</si>
  <si>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</si>
  <si>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</si>
  <si>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</si>
  <si>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</si>
  <si>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</si>
  <si>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</si>
  <si>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</si>
  <si>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</si>
  <si>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</si>
  <si>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</si>
  <si>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</si>
  <si>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</si>
  <si>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</si>
  <si>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</si>
  <si>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</si>
  <si>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</si>
  <si>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</si>
  <si>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</si>
  <si>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</si>
  <si>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</si>
  <si>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</si>
  <si>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</si>
  <si>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</si>
  <si>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</si>
  <si>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</si>
  <si>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</si>
  <si>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</si>
  <si>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</si>
  <si>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</si>
  <si>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</si>
  <si>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</si>
  <si>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</si>
  <si>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</si>
  <si>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</si>
  <si>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</si>
  <si>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</si>
  <si>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</si>
  <si>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</si>
  <si>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</si>
  <si>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</si>
  <si>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</si>
  <si>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</si>
  <si>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</si>
  <si>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</si>
  <si>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</si>
  <si>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</si>
  <si>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</si>
  <si>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</si>
  <si>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</si>
  <si>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</si>
  <si>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</si>
  <si>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</si>
  <si>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</si>
  <si>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</si>
  <si>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</si>
  <si>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</si>
  <si>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</si>
  <si>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</si>
  <si>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</si>
  <si>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</si>
  <si>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</si>
  <si>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</si>
  <si>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</si>
  <si>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</si>
  <si>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</si>
  <si>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</si>
  <si>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</si>
  <si>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</si>
  <si>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</si>
  <si>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</si>
  <si>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</si>
  <si>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</si>
  <si>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</si>
  <si>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</si>
  <si>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</si>
  <si>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</si>
  <si>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</si>
  <si>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</si>
  <si>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</si>
  <si>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</si>
  <si>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</si>
  <si>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</si>
  <si>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</si>
  <si>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</si>
  <si>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</si>
  <si>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</si>
  <si>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</si>
  <si>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</si>
  <si>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</si>
  <si>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</si>
  <si>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</si>
  <si>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</si>
  <si>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</si>
  <si>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</si>
  <si>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</si>
  <si>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</si>
  <si>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</si>
  <si>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</si>
  <si>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</si>
  <si>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</si>
  <si>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</si>
  <si>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</si>
  <si>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</si>
  <si>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</si>
  <si>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</si>
  <si>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</si>
  <si>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</si>
  <si>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</si>
  <si>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</si>
  <si>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</si>
  <si>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</si>
  <si>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</si>
  <si>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</si>
  <si>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</si>
  <si>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</si>
  <si>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</si>
  <si>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</si>
  <si>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</si>
  <si>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</si>
  <si>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</si>
  <si>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</si>
  <si>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</si>
  <si>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</si>
  <si>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</si>
  <si>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</si>
  <si>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</si>
  <si>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</si>
  <si>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</si>
  <si>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</si>
  <si>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</si>
  <si>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</si>
  <si>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</si>
  <si>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</si>
  <si>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</si>
  <si>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</si>
  <si>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</si>
  <si>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</si>
  <si>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</si>
  <si>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</si>
  <si>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</si>
  <si>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</si>
  <si>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</si>
  <si>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</si>
  <si>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</si>
  <si>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</si>
  <si>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</si>
  <si>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</si>
  <si>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</si>
  <si>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</si>
  <si>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</si>
  <si>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</si>
  <si>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</si>
  <si>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</si>
  <si>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</si>
  <si>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</si>
  <si>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</si>
  <si>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</si>
  <si>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</si>
  <si>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</si>
  <si>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</si>
  <si>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</si>
  <si>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</si>
  <si>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</si>
  <si>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</si>
  <si>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</si>
  <si>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</si>
  <si>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</si>
  <si>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</si>
  <si>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</si>
  <si>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</si>
  <si>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</si>
  <si>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</si>
  <si>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</si>
  <si>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</si>
  <si>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</si>
  <si>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</si>
  <si>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</si>
  <si>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</si>
  <si>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</si>
  <si>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</si>
  <si>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</si>
  <si>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</si>
  <si>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</si>
  <si>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</si>
  <si>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</si>
  <si>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</si>
  <si>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</si>
  <si>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</si>
  <si>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</si>
  <si>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</si>
  <si>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</si>
  <si>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</si>
  <si>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</si>
  <si>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</si>
  <si>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</si>
  <si>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</si>
  <si>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</si>
  <si>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</si>
  <si>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</si>
  <si>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</si>
  <si>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</si>
  <si>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</si>
  <si>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</si>
  <si>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</si>
  <si>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</si>
  <si>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</si>
  <si>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</si>
  <si>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</si>
  <si>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</si>
  <si>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</si>
  <si>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</si>
  <si>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</si>
  <si>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</si>
  <si>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</si>
  <si>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</si>
  <si>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</si>
  <si>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</si>
  <si>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</si>
  <si>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</si>
  <si>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</si>
  <si>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</si>
  <si>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</si>
  <si>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</si>
  <si>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</si>
  <si>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</si>
  <si>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</si>
  <si>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</si>
  <si>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</si>
  <si>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</si>
  <si>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</si>
  <si>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</si>
  <si>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</si>
  <si>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</si>
  <si>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</si>
  <si>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</si>
  <si>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</si>
  <si>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</si>
  <si>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</si>
  <si>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</si>
  <si>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</si>
  <si>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</si>
  <si>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</si>
  <si>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</si>
  <si>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</si>
  <si>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</si>
  <si>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</si>
  <si>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</si>
  <si>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</si>
  <si>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</si>
  <si>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</si>
  <si>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</si>
  <si>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</si>
  <si>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</si>
  <si>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</si>
  <si>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</si>
  <si>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</si>
  <si>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</si>
  <si>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</si>
  <si>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</si>
  <si>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</si>
  <si>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</si>
  <si>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</si>
  <si>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</si>
  <si>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</si>
  <si>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</si>
  <si>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</si>
  <si>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</si>
  <si>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</si>
  <si>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</si>
  <si>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</si>
  <si>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</si>
  <si>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</si>
  <si>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</si>
  <si>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</si>
  <si>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</si>
  <si>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</si>
  <si>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</si>
  <si>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</si>
  <si>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</si>
  <si>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</si>
  <si>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</si>
  <si>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</si>
  <si>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</si>
  <si>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</si>
  <si>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</si>
  <si>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</si>
  <si>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</si>
  <si>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</si>
  <si>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</si>
  <si>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</si>
  <si>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</si>
  <si>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</si>
  <si>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</si>
  <si>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</si>
  <si>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</si>
  <si>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</si>
  <si>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</si>
  <si>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</si>
  <si>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</si>
  <si>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</si>
  <si>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</si>
  <si>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</si>
  <si>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</si>
  <si>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</si>
  <si>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</si>
  <si>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</si>
  <si>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</si>
  <si>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</si>
  <si>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</si>
  <si>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</si>
  <si>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</si>
  <si>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</si>
  <si>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</si>
  <si>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</si>
  <si>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</si>
  <si>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</si>
  <si>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</si>
  <si>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</si>
  <si>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</si>
  <si>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</si>
  <si>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</si>
  <si>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</si>
  <si>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</si>
  <si>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</si>
  <si>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</si>
  <si>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</si>
  <si>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</si>
  <si>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</si>
  <si>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</si>
  <si>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</si>
  <si>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</si>
  <si>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</si>
  <si>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</si>
  <si>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</si>
  <si>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</si>
  <si>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</si>
  <si>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</si>
  <si>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</si>
  <si>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</si>
  <si>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</si>
  <si>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</si>
  <si>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</si>
  <si>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</si>
  <si>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</si>
  <si>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</si>
  <si>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</si>
  <si>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</si>
  <si>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</si>
  <si>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</si>
  <si>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</si>
  <si>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</si>
  <si>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</si>
  <si>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</si>
  <si>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</si>
  <si>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</si>
  <si>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</si>
  <si>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</si>
  <si>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</si>
  <si>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</si>
  <si>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</si>
  <si>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</si>
  <si>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</si>
  <si>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</si>
  <si>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</si>
  <si>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</si>
  <si>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</si>
  <si>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</si>
  <si>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</si>
  <si>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</si>
  <si>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</si>
  <si>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</si>
  <si>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</si>
  <si>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</si>
  <si>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</si>
  <si>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</si>
  <si>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</si>
  <si>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</si>
  <si>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</si>
  <si>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</si>
  <si>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</si>
  <si>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</si>
  <si>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</si>
  <si>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</si>
  <si>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</si>
  <si>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</si>
  <si>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</si>
  <si>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</si>
  <si>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</si>
  <si>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</si>
  <si>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</si>
  <si>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</si>
  <si>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</si>
  <si>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</si>
  <si>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</si>
  <si>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</si>
  <si>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</si>
  <si>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</si>
  <si>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</si>
  <si>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</si>
  <si>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</si>
  <si>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</si>
  <si>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</si>
  <si>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</si>
  <si>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</si>
  <si>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</si>
  <si>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</si>
  <si>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</si>
  <si>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</si>
  <si>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</si>
  <si>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</si>
  <si>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</si>
  <si>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</si>
  <si>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</si>
  <si>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</si>
  <si>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</si>
  <si>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</si>
  <si>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</si>
  <si>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</si>
  <si>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</si>
  <si>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</si>
  <si>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</si>
  <si>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</si>
  <si>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</si>
  <si>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</si>
  <si>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</si>
  <si>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</si>
  <si>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</si>
  <si>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</si>
  <si>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</si>
  <si>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</si>
  <si>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</si>
  <si>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</si>
  <si>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</si>
  <si>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</si>
  <si>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</si>
  <si>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</si>
  <si>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</si>
  <si>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</si>
  <si>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</si>
  <si>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</si>
  <si>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</si>
  <si>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</si>
  <si>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</si>
  <si>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</si>
  <si>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</si>
  <si>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</si>
  <si>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</si>
  <si>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</si>
  <si>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</si>
  <si>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</si>
  <si>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</si>
  <si>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</si>
  <si>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</si>
  <si>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</si>
  <si>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</si>
  <si>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</si>
  <si>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</si>
  <si>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</si>
  <si>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</si>
  <si>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</si>
  <si>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</si>
  <si>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</si>
  <si>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</si>
  <si>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</si>
  <si>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</si>
  <si>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</si>
  <si>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</si>
  <si>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</si>
  <si>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</si>
  <si>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</si>
  <si>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</si>
  <si>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</si>
  <si>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</si>
  <si>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</si>
  <si>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</si>
  <si>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</si>
  <si>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</si>
  <si>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</si>
  <si>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</si>
  <si>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</si>
  <si>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</si>
  <si>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</si>
  <si>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</si>
  <si>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</si>
  <si>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</si>
  <si>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</si>
  <si>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</si>
  <si>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</si>
  <si>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</si>
  <si>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</si>
  <si>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</si>
  <si>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</si>
  <si>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</si>
  <si>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</si>
  <si>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</si>
  <si>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</si>
  <si>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</si>
  <si>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</si>
  <si>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</si>
  <si>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</si>
  <si>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</si>
  <si>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</si>
  <si>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</si>
  <si>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</si>
  <si>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</si>
  <si>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</si>
  <si>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</si>
  <si>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</si>
  <si>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</si>
  <si>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</si>
  <si>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</si>
  <si>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</si>
  <si>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</si>
  <si>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</si>
  <si>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</si>
  <si>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</si>
  <si>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</si>
  <si>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</si>
  <si>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</si>
  <si>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</si>
  <si>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</si>
  <si>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</si>
  <si>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</si>
  <si>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</si>
  <si>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</si>
  <si>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</si>
  <si>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</si>
  <si>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</si>
  <si>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</si>
  <si>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</si>
  <si>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</si>
  <si>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</si>
  <si>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</si>
  <si>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</si>
  <si>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</si>
  <si>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</si>
  <si>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</si>
  <si>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</si>
  <si>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</si>
  <si>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</si>
  <si>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</si>
  <si>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</si>
  <si>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</si>
  <si>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</si>
  <si>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</si>
  <si>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</si>
  <si>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</si>
  <si>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</si>
  <si>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</si>
  <si>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</si>
  <si>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</si>
  <si>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</si>
  <si>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</si>
  <si>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</si>
  <si>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</si>
  <si>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</si>
  <si>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</si>
  <si>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</si>
  <si>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</si>
  <si>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</si>
  <si>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</si>
  <si>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</si>
  <si>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</si>
  <si>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</si>
  <si>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</si>
  <si>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</si>
  <si>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</si>
  <si>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</si>
  <si>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</si>
  <si>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</si>
  <si>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</si>
  <si>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</si>
  <si>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</si>
  <si>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</si>
  <si>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</si>
  <si>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</si>
  <si>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</si>
  <si>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</si>
  <si>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</si>
  <si>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</si>
  <si>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</si>
  <si>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</si>
  <si>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</si>
  <si>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</si>
  <si>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</si>
  <si>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</si>
  <si>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</si>
  <si>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</si>
  <si>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</si>
  <si>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</si>
  <si>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</si>
  <si>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</si>
  <si>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</si>
  <si>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</si>
  <si>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</si>
  <si>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</si>
  <si>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</si>
  <si>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</si>
  <si>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</si>
  <si>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</si>
  <si>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</si>
  <si>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</si>
  <si>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</si>
  <si>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</si>
  <si>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</si>
  <si>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</si>
  <si>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</si>
  <si>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</si>
  <si>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</si>
  <si>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</si>
  <si>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</si>
  <si>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</si>
  <si>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</si>
  <si>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</si>
  <si>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</si>
  <si>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</si>
  <si>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</si>
  <si>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</si>
  <si>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</si>
  <si>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</si>
  <si>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</si>
  <si>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</si>
  <si>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</si>
  <si>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</si>
  <si>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</si>
  <si>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</si>
  <si>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</si>
  <si>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</si>
  <si>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</si>
  <si>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</si>
  <si>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</si>
  <si>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</si>
  <si>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</si>
  <si>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</si>
  <si>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</si>
  <si>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</si>
  <si>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</si>
  <si>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</si>
  <si>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</si>
  <si>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</si>
  <si>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</si>
  <si>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</si>
  <si>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</si>
  <si>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</si>
  <si>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</si>
  <si>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</si>
  <si>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</si>
  <si>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</si>
  <si>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</si>
  <si>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</si>
  <si>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</si>
  <si>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</si>
  <si>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</si>
  <si>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</si>
  <si>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</si>
  <si>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</si>
  <si>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</si>
  <si>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</si>
  <si>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</si>
  <si>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</si>
  <si>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</si>
  <si>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</si>
  <si>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</si>
  <si>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</si>
  <si>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</si>
  <si>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</si>
  <si>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</si>
  <si>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</si>
  <si>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</si>
  <si>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</si>
  <si>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</si>
  <si>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</si>
  <si>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</si>
  <si>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</si>
  <si>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</si>
  <si>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</si>
  <si>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</si>
  <si>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</si>
  <si>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</si>
  <si>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</si>
  <si>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</si>
  <si>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</si>
  <si>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</si>
  <si>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</si>
  <si>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</si>
  <si>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</si>
  <si>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</si>
  <si>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</si>
  <si>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</si>
  <si>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</si>
  <si>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</si>
  <si>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</si>
  <si>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</si>
  <si>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</si>
  <si>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</si>
  <si>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</si>
  <si>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</si>
  <si>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</si>
  <si>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</si>
  <si>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</si>
  <si>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</si>
  <si>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</si>
  <si>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</si>
  <si>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</si>
  <si>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</si>
  <si>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</si>
  <si>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</si>
  <si>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</si>
  <si>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</si>
  <si>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</si>
  <si>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</si>
  <si>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</si>
  <si>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</si>
  <si>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</si>
  <si>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</si>
  <si>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</si>
  <si>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</si>
  <si>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</si>
  <si>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</si>
  <si>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</si>
  <si>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</si>
  <si>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</si>
  <si>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</si>
  <si>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</si>
  <si>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</si>
  <si>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</si>
  <si>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</si>
  <si>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</si>
  <si>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</si>
  <si>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</si>
  <si>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</si>
  <si>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</si>
  <si>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</si>
  <si>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</si>
  <si>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</si>
  <si>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</si>
  <si>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</si>
  <si>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</si>
  <si>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</si>
  <si>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</si>
  <si>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</si>
  <si>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</si>
  <si>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</si>
  <si>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</si>
  <si>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</si>
  <si>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</si>
  <si>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</si>
  <si>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</si>
  <si>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</si>
  <si>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</si>
  <si>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</si>
  <si>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</si>
  <si>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</si>
  <si>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</si>
  <si>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</si>
  <si>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</si>
  <si>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</si>
  <si>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</si>
  <si>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</si>
  <si>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</si>
  <si>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</si>
  <si>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</si>
  <si>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</si>
  <si>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</si>
  <si>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</si>
  <si>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</si>
  <si>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</si>
  <si>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</si>
  <si>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</si>
  <si>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</si>
  <si>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</si>
  <si>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</si>
  <si>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</si>
  <si>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</si>
  <si>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</si>
  <si>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</si>
  <si>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</si>
  <si>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</si>
  <si>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</si>
  <si>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</si>
  <si>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</si>
  <si>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</si>
  <si>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</si>
  <si>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</si>
  <si>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</si>
  <si>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</si>
  <si>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</si>
  <si>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</si>
  <si>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</si>
  <si>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</si>
  <si>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</si>
  <si>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</si>
  <si>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</si>
  <si>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</si>
  <si>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</si>
  <si>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</si>
  <si>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</si>
  <si>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</si>
  <si>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</si>
  <si>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</si>
  <si>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</si>
  <si>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</si>
  <si>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</si>
  <si>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</si>
  <si>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</si>
  <si>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</si>
  <si>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</si>
  <si>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</si>
  <si>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</si>
  <si>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</si>
  <si>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</si>
  <si>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</si>
  <si>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</si>
  <si>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</si>
  <si>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</si>
  <si>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</si>
  <si>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</si>
  <si>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</si>
  <si>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</si>
  <si>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</si>
  <si>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</si>
  <si>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</si>
  <si>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</si>
  <si>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</si>
  <si>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</si>
  <si>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</si>
  <si>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</si>
  <si>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</si>
  <si>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</si>
  <si>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</si>
  <si>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</si>
  <si>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</si>
  <si>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</si>
  <si>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</si>
  <si>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</si>
  <si>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</si>
  <si>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</si>
  <si>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</si>
  <si>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</si>
  <si>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</si>
  <si>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</si>
  <si>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</si>
  <si>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</si>
  <si>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</si>
  <si>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</si>
  <si>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</si>
  <si>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</si>
  <si>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</si>
  <si>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</si>
  <si>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</si>
  <si>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</si>
  <si>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</si>
  <si>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</si>
  <si>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</si>
  <si>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</si>
  <si>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</si>
  <si>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</si>
  <si>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</si>
  <si>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</si>
  <si>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</si>
  <si>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</si>
  <si>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</si>
  <si>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</si>
  <si>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</si>
  <si>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</si>
  <si>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</si>
  <si>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</si>
  <si>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</si>
  <si>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</si>
  <si>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</si>
  <si>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</si>
  <si>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</si>
  <si>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</si>
  <si>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</si>
  <si>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</si>
  <si>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</si>
  <si>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</si>
  <si>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</si>
  <si>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</si>
  <si>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</si>
  <si>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</si>
  <si>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</si>
  <si>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</si>
  <si>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</si>
  <si>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</si>
  <si>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</si>
  <si>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</si>
  <si>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</si>
  <si>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</si>
  <si>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</si>
  <si>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</si>
  <si>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</si>
  <si>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</si>
  <si>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</si>
  <si>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</si>
  <si>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</si>
  <si>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</si>
  <si>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</si>
  <si>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</si>
  <si>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</si>
  <si>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</si>
  <si>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</si>
  <si>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</si>
  <si>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</si>
  <si>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</si>
  <si>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</si>
  <si>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</si>
  <si>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</si>
  <si>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</si>
  <si>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</si>
  <si>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</si>
  <si>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</si>
  <si>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</si>
  <si>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</si>
  <si>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</si>
  <si>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</si>
  <si>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</si>
  <si>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</si>
  <si>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</si>
  <si>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</si>
  <si>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</si>
  <si>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</si>
  <si>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</si>
  <si>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</si>
  <si>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</si>
  <si>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</si>
  <si>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</si>
  <si>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</si>
  <si>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</si>
  <si>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</si>
  <si>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</si>
  <si>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</si>
  <si>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</si>
  <si>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</si>
  <si>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</si>
  <si>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</si>
  <si>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</si>
  <si>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</si>
  <si>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</si>
  <si>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</si>
  <si>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</si>
  <si>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</si>
  <si>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</si>
  <si>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</si>
  <si>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</si>
  <si>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</si>
  <si>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</si>
  <si>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</si>
  <si>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</si>
  <si>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</si>
  <si>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</si>
  <si>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</si>
  <si>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</si>
  <si>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</si>
  <si>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</si>
  <si>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</si>
  <si>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</si>
  <si>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</si>
  <si>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</si>
  <si>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</si>
  <si>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</si>
  <si>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</si>
  <si>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</si>
  <si>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</si>
  <si>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</si>
  <si>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</si>
  <si>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</si>
  <si>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</si>
  <si>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</si>
  <si>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</si>
  <si>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</si>
  <si>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</si>
  <si>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</si>
  <si>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</si>
  <si>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</si>
  <si>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</si>
  <si>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</si>
  <si>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</si>
  <si>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</si>
  <si>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</si>
  <si>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</si>
  <si>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</si>
  <si>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</si>
  <si>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</si>
  <si>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</si>
  <si>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</si>
  <si>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</si>
  <si>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</si>
  <si>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</si>
  <si>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</si>
  <si>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</si>
  <si>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</si>
  <si>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</si>
  <si>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</si>
  <si>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</si>
  <si>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</si>
  <si>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</si>
  <si>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</si>
  <si>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</si>
  <si>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</si>
  <si>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</si>
  <si>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</si>
  <si>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</si>
  <si>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</si>
  <si>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</si>
  <si>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</si>
  <si>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</si>
  <si>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</si>
  <si>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</si>
  <si>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</si>
  <si>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</si>
  <si>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</si>
  <si>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</si>
  <si>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</si>
  <si>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</si>
  <si>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</si>
  <si>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</si>
  <si>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</si>
  <si>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</si>
  <si>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</si>
  <si>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</si>
  <si>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</si>
  <si>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</si>
  <si>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</si>
  <si>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</si>
  <si>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</si>
  <si>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</si>
  <si>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</si>
  <si>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</si>
  <si>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</si>
  <si>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</si>
  <si>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</si>
  <si>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</si>
  <si>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</si>
  <si>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</si>
  <si>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</si>
  <si>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</si>
  <si>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</si>
  <si>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</si>
  <si>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</si>
  <si>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</si>
  <si>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</si>
  <si>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</si>
  <si>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</si>
  <si>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</si>
  <si>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</si>
  <si>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</si>
  <si>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</si>
  <si>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</si>
  <si>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</si>
  <si>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</si>
  <si>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</si>
  <si>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</si>
  <si>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</si>
  <si>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</si>
  <si>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</si>
  <si>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</si>
  <si>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</si>
  <si>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</si>
  <si>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</si>
  <si>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</si>
  <si>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</si>
  <si>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</si>
  <si>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</si>
  <si>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</si>
  <si>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</si>
  <si>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</si>
  <si>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</si>
  <si>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</si>
  <si>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</si>
  <si>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</si>
  <si>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</si>
  <si>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</si>
  <si>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</si>
  <si>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</si>
  <si>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</si>
  <si>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</si>
  <si>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</si>
  <si>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</si>
  <si>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</si>
  <si>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</si>
  <si>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</si>
  <si>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</si>
  <si>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</si>
  <si>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</si>
  <si>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</si>
  <si>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</si>
  <si>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</si>
  <si>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</si>
  <si>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</si>
  <si>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</si>
  <si>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</si>
  <si>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</si>
  <si>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</si>
  <si>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</si>
  <si>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</si>
  <si>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</si>
  <si>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</si>
  <si>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</si>
  <si>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</si>
  <si>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</si>
  <si>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</si>
  <si>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</si>
  <si>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</si>
  <si>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</si>
  <si>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</si>
  <si>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</si>
  <si>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</si>
  <si>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</si>
  <si>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</si>
  <si>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</si>
  <si>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</si>
  <si>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</si>
  <si>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</si>
  <si>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</si>
  <si>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</si>
  <si>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</si>
  <si>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</si>
  <si>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</si>
  <si>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</si>
  <si>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</si>
  <si>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</si>
  <si>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</si>
  <si>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</si>
  <si>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</si>
  <si>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</si>
  <si>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</si>
  <si>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</si>
  <si>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</si>
  <si>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</si>
  <si>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</si>
  <si>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</si>
  <si>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</si>
  <si>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</si>
  <si>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</si>
  <si>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</si>
  <si>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</si>
  <si>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</si>
  <si>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</si>
  <si>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</si>
  <si>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</si>
  <si>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</si>
  <si>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</si>
  <si>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</si>
  <si>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</si>
  <si>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</si>
  <si>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</si>
  <si>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</si>
  <si>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</si>
  <si>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</si>
  <si>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</si>
  <si>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</si>
  <si>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</si>
  <si>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</si>
  <si>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</si>
  <si>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</si>
  <si>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</si>
  <si>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</si>
  <si>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</si>
  <si>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</si>
  <si>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</si>
  <si>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</si>
  <si>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</si>
  <si>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</si>
  <si>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</si>
  <si>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</si>
  <si>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</si>
  <si>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</si>
  <si>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</si>
  <si>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</si>
  <si>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</si>
  <si>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</si>
  <si>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</si>
  <si>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</si>
  <si>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</si>
  <si>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</si>
  <si>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</si>
  <si>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</si>
  <si>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</si>
  <si>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</si>
  <si>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</si>
  <si>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</si>
  <si>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</si>
  <si>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</si>
  <si>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</si>
  <si>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</si>
  <si>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</si>
  <si>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</si>
  <si>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</si>
  <si>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</si>
  <si>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</si>
  <si>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</si>
  <si>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</si>
  <si>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</si>
  <si>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</si>
  <si>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</si>
  <si>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</si>
  <si>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</si>
  <si>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</si>
  <si>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</si>
  <si>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</si>
  <si>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</si>
  <si>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</si>
  <si>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</si>
  <si>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</si>
  <si>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</si>
  <si>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</si>
  <si>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</si>
  <si>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</si>
  <si>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</si>
  <si>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</si>
  <si>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</si>
  <si>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</si>
  <si>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</si>
  <si>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</si>
  <si>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</si>
  <si>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</si>
  <si>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</si>
  <si>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</si>
  <si>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</si>
  <si>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</si>
  <si>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</si>
  <si>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</si>
  <si>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</si>
  <si>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</si>
  <si>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</si>
  <si>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</si>
  <si>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</si>
  <si>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</si>
  <si>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</si>
  <si>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</si>
  <si>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</si>
  <si>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</si>
  <si>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</si>
  <si>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</si>
  <si>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</si>
  <si>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</si>
  <si>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</si>
  <si>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</si>
  <si>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</si>
  <si>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</si>
  <si>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</si>
  <si>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</si>
  <si>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</si>
  <si>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</si>
  <si>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</si>
  <si>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</si>
  <si>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</si>
  <si>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</si>
  <si>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</si>
  <si>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</si>
  <si>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</si>
  <si>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</si>
  <si>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</si>
  <si>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</si>
  <si>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</si>
  <si>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</si>
  <si>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</si>
  <si>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</si>
  <si>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</si>
  <si>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</si>
  <si>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</si>
  <si>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</si>
  <si>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</si>
  <si>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</si>
  <si>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</si>
  <si>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</si>
  <si>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</si>
  <si>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</si>
  <si>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</si>
  <si>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</si>
  <si>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</si>
  <si>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</si>
  <si>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</si>
  <si>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</si>
  <si>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</si>
  <si>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</si>
  <si>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</si>
  <si>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</si>
  <si>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</si>
  <si>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</si>
  <si>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</si>
  <si>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</si>
  <si>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</si>
  <si>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</si>
  <si>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</si>
  <si>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</si>
  <si>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</si>
  <si>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</si>
  <si>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</si>
  <si>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</si>
  <si>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</si>
  <si>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</si>
  <si>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</si>
  <si>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</si>
  <si>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</si>
  <si>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</si>
  <si>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</si>
  <si>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</si>
  <si>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</si>
  <si>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</si>
  <si>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</si>
  <si>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</si>
  <si>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</si>
  <si>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</si>
  <si>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</si>
  <si>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</si>
  <si>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</si>
  <si>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</si>
  <si>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</si>
  <si>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</si>
  <si>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</si>
  <si>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</si>
  <si>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</si>
  <si>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</si>
  <si>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</si>
  <si>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</si>
  <si>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</si>
  <si>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</si>
  <si>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</si>
  <si>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</si>
  <si>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</si>
  <si>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</si>
  <si>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</si>
  <si>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</si>
  <si>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</si>
  <si>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</si>
  <si>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</si>
  <si>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</si>
  <si>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</si>
  <si>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</si>
  <si>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</si>
  <si>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</si>
  <si>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</si>
  <si>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</si>
  <si>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</si>
  <si>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</si>
  <si>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</si>
  <si>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</si>
  <si>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</si>
  <si>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</si>
  <si>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</si>
  <si>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</si>
  <si>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</si>
  <si>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</si>
  <si>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</si>
  <si>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</si>
  <si>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</si>
  <si>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</si>
  <si>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</si>
  <si>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</si>
  <si>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</si>
  <si>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</si>
  <si>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</si>
  <si>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</si>
  <si>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</si>
  <si>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</si>
  <si>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</si>
  <si>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</si>
  <si>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</si>
  <si>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</si>
  <si>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</si>
  <si>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</si>
  <si>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</si>
  <si>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</si>
  <si>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</si>
  <si>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</si>
  <si>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</si>
  <si>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</si>
  <si>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</si>
  <si>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</si>
  <si>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</si>
  <si>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</si>
  <si>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</si>
  <si>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</si>
  <si>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</si>
  <si>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</si>
  <si>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</si>
  <si>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</si>
  <si>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</si>
  <si>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</si>
  <si>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</si>
  <si>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</si>
  <si>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</si>
  <si>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</si>
  <si>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</si>
  <si>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</si>
  <si>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</si>
  <si>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</si>
  <si>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</si>
  <si>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</si>
  <si>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</si>
  <si>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</si>
  <si>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</si>
  <si>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</si>
  <si>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</si>
  <si>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</si>
  <si>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</si>
  <si>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</si>
  <si>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</si>
  <si>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</si>
  <si>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</si>
  <si>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</si>
  <si>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</si>
  <si>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</si>
  <si>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</si>
  <si>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</si>
  <si>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</si>
  <si>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</si>
  <si>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</si>
  <si>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</si>
  <si>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</si>
  <si>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</si>
  <si>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</si>
  <si>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</si>
  <si>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</si>
  <si>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</si>
  <si>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</si>
  <si>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</si>
  <si>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</si>
  <si>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</si>
  <si>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</si>
  <si>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</si>
  <si>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</si>
  <si>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</si>
  <si>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</si>
  <si>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</si>
  <si>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</si>
  <si>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</si>
  <si>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</si>
  <si>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</si>
  <si>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</si>
  <si>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</si>
  <si>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</si>
  <si>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</si>
  <si>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</si>
  <si>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</si>
  <si>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</si>
  <si>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</si>
  <si>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</si>
  <si>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</si>
  <si>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</si>
  <si>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</si>
  <si>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</si>
  <si>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</si>
  <si>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</si>
  <si>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</si>
  <si>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</si>
  <si>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</si>
  <si>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</si>
  <si>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</si>
  <si>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</si>
  <si>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</si>
  <si>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</si>
  <si>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</si>
  <si>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</si>
  <si>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</si>
  <si>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</si>
  <si>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</si>
  <si>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</si>
  <si>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</si>
  <si>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</si>
  <si>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</si>
  <si>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</si>
  <si>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</si>
  <si>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</si>
  <si>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</si>
  <si>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</si>
  <si>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</si>
  <si>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</si>
  <si>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</si>
  <si>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</si>
  <si>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</si>
  <si>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</si>
  <si>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</si>
  <si>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</si>
  <si>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</si>
  <si>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</si>
  <si>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</si>
  <si>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</si>
  <si>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</si>
  <si>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</si>
  <si>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</si>
  <si>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</si>
  <si>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</si>
  <si>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</si>
  <si>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</si>
  <si>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</si>
  <si>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</si>
  <si>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</si>
  <si>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</si>
  <si>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</si>
  <si>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</si>
  <si>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</si>
  <si>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</si>
  <si>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</si>
  <si>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</si>
  <si>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</si>
  <si>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</si>
  <si>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</si>
  <si>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</si>
  <si>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</si>
  <si>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</si>
  <si>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</si>
  <si>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</si>
  <si>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</si>
  <si>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</si>
  <si>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</si>
  <si>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</si>
  <si>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</si>
  <si>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</si>
  <si>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</si>
  <si>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</si>
  <si>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</si>
  <si>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</si>
  <si>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</si>
  <si>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</si>
  <si>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</si>
  <si>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</si>
  <si>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</si>
  <si>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</si>
  <si>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</si>
  <si>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</si>
  <si>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</si>
  <si>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</si>
  <si>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</si>
  <si>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</si>
  <si>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</si>
  <si>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</si>
  <si>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</si>
  <si>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</si>
  <si>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</si>
  <si>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</si>
  <si>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</si>
  <si>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</si>
  <si>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</si>
  <si>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</si>
  <si>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</si>
  <si>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</si>
  <si>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</si>
  <si>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</si>
  <si>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</si>
  <si>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</si>
  <si>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</si>
  <si>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</si>
  <si>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</si>
  <si>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</si>
  <si>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</si>
  <si>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</si>
  <si>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</si>
  <si>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</si>
  <si>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</si>
  <si>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</si>
  <si>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</si>
  <si>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</si>
  <si>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</si>
  <si>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</si>
  <si>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</si>
  <si>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</si>
  <si>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</si>
  <si>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</si>
  <si>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</si>
  <si>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</si>
  <si>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</si>
  <si>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</si>
  <si>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</si>
  <si>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</si>
  <si>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</si>
  <si>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</si>
  <si>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</si>
  <si>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</si>
  <si>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</si>
  <si>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</si>
  <si>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</si>
  <si>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</si>
  <si>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</si>
  <si>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</si>
  <si>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</si>
  <si>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</si>
  <si>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</si>
  <si>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</si>
  <si>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</si>
  <si>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</si>
  <si>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</si>
  <si>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</si>
  <si>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</si>
  <si>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</si>
  <si>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</si>
  <si>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</si>
  <si>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</si>
  <si>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</si>
  <si>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</si>
  <si>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</si>
  <si>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</si>
  <si>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</si>
  <si>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</si>
  <si>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</si>
  <si>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</si>
  <si>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</si>
  <si>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</si>
  <si>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</si>
  <si>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</si>
  <si>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</si>
  <si>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</si>
  <si>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</si>
  <si>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</si>
  <si>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</si>
  <si>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</si>
  <si>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</si>
  <si>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</si>
  <si>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</si>
  <si>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</si>
  <si>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</si>
  <si>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</si>
  <si>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</si>
  <si>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</si>
  <si>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</si>
  <si>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</si>
  <si>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</si>
  <si>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</si>
  <si>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</si>
  <si>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</si>
  <si>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</si>
  <si>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</si>
  <si>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</si>
  <si>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</si>
  <si>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</si>
  <si>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</si>
  <si>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</si>
  <si>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</si>
  <si>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</si>
  <si>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</si>
  <si>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</si>
  <si>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</si>
  <si>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</si>
  <si>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</si>
  <si>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</si>
  <si>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</si>
  <si>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</si>
  <si>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</si>
  <si>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</si>
  <si>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</si>
  <si>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</si>
  <si>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</si>
  <si>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</si>
  <si>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</si>
  <si>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</si>
  <si>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</si>
  <si>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</si>
  <si>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</si>
  <si>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</si>
  <si>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</si>
  <si>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</si>
  <si>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</si>
  <si>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</si>
  <si>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</si>
  <si>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</si>
  <si>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</si>
  <si>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</si>
  <si>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</si>
  <si>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</si>
  <si>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</si>
  <si>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</si>
  <si>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</si>
  <si>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</si>
  <si>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</si>
  <si>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</si>
  <si>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</si>
  <si>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</si>
  <si>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</si>
  <si>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</si>
  <si>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</si>
  <si>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</si>
  <si>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</si>
  <si>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</si>
  <si>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</si>
  <si>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</si>
  <si>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</si>
  <si>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</si>
  <si>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</si>
  <si>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</si>
  <si>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</si>
  <si>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</si>
  <si>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</si>
  <si>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</si>
  <si>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</si>
  <si>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</si>
  <si>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</si>
  <si>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</si>
  <si>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</si>
  <si>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</si>
  <si>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</si>
  <si>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</si>
  <si>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</si>
  <si>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</si>
  <si>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</si>
  <si>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</si>
  <si>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</si>
  <si>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</si>
  <si>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</si>
  <si>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</si>
  <si>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</si>
  <si>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</si>
  <si>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</si>
  <si>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</si>
  <si>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</si>
  <si>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</si>
  <si>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</si>
  <si>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</si>
  <si>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</si>
  <si>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</si>
  <si>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</si>
  <si>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</si>
  <si>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</si>
  <si>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</si>
  <si>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</si>
  <si>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</si>
  <si>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</si>
  <si>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</si>
  <si>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</si>
  <si>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</si>
  <si>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</si>
  <si>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</si>
  <si>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</si>
  <si>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</si>
  <si>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</si>
  <si>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</si>
  <si>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</si>
  <si>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</si>
  <si>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</si>
  <si>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</si>
  <si>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</si>
  <si>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</si>
  <si>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</si>
  <si>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</si>
  <si>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</si>
  <si>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</si>
  <si>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</si>
  <si>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</si>
  <si>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</si>
  <si>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</si>
  <si>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</si>
  <si>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</si>
  <si>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</si>
  <si>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</si>
  <si>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</si>
  <si>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</si>
  <si>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</si>
  <si>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</si>
  <si>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</si>
  <si>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</si>
  <si>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</si>
  <si>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</si>
  <si>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</si>
  <si>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</si>
  <si>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</si>
  <si>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</si>
  <si>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</si>
  <si>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</si>
  <si>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</si>
  <si>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</si>
  <si>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</si>
  <si>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</si>
  <si>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</si>
  <si>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</si>
  <si>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</si>
  <si>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</si>
  <si>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</si>
  <si>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</si>
  <si>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</si>
  <si>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</si>
  <si>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</si>
  <si>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</si>
  <si>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</si>
  <si>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</si>
  <si>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</si>
  <si>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</si>
  <si>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</si>
  <si>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</si>
  <si>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</si>
  <si>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</si>
  <si>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</si>
  <si>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</si>
  <si>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</si>
  <si>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</si>
  <si>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</si>
  <si>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</si>
  <si>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</si>
  <si>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</si>
  <si>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</si>
  <si>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</si>
  <si>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</si>
  <si>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</si>
  <si>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</si>
  <si>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</si>
  <si>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</si>
  <si>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</si>
  <si>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</si>
  <si>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</si>
  <si>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</si>
  <si>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</si>
  <si>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</si>
  <si>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</si>
  <si>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</si>
  <si>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</si>
  <si>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</si>
  <si>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</si>
  <si>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</si>
  <si>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</si>
  <si>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</si>
  <si>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</si>
  <si>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</si>
  <si>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</si>
  <si>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</si>
  <si>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</si>
  <si>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</si>
  <si>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</si>
  <si>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</si>
  <si>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</si>
  <si>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</si>
  <si>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</si>
  <si>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</si>
  <si>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</si>
  <si>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</si>
  <si>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</si>
  <si>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</si>
  <si>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</si>
  <si>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</si>
  <si>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</si>
  <si>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</si>
  <si>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</si>
  <si>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</si>
  <si>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</si>
  <si>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</si>
  <si>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</si>
  <si>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</si>
  <si>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</si>
  <si>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</si>
  <si>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</si>
  <si>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</si>
  <si>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</si>
  <si>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</si>
  <si>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</si>
  <si>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</si>
  <si>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</si>
  <si>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</si>
  <si>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</si>
  <si>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</si>
  <si>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</si>
  <si>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</si>
  <si>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</si>
  <si>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</si>
  <si>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</si>
  <si>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</si>
  <si>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</si>
  <si>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</si>
  <si>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</si>
  <si>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</si>
  <si>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</si>
  <si>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</si>
  <si>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</si>
  <si>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</si>
  <si>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</si>
  <si>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</si>
  <si>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</si>
  <si>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</si>
  <si>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</si>
  <si>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</si>
  <si>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</si>
  <si>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</si>
  <si>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</si>
  <si>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</si>
  <si>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</si>
  <si>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</si>
  <si>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</si>
  <si>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</si>
  <si>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</si>
  <si>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</si>
  <si>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</si>
  <si>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</si>
  <si>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</si>
  <si>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</si>
  <si>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</si>
  <si>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</si>
  <si>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</si>
  <si>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</si>
  <si>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</si>
  <si>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</si>
  <si>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</si>
  <si>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</si>
  <si>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</si>
  <si>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</si>
  <si>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</si>
  <si>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</si>
  <si>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</si>
  <si>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</si>
  <si>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</si>
  <si>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</si>
  <si>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</si>
  <si>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</si>
  <si>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</si>
  <si>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</si>
  <si>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</si>
  <si>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</si>
  <si>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</si>
  <si>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</si>
  <si>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</si>
  <si>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</si>
  <si>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</si>
  <si>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</si>
  <si>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</si>
  <si>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</si>
  <si>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</si>
  <si>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</si>
  <si>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</si>
  <si>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</si>
  <si>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</si>
  <si>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</si>
  <si>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</si>
  <si>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</si>
  <si>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</si>
  <si>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</si>
  <si>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</si>
  <si>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</si>
  <si>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</si>
  <si>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</si>
  <si>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</si>
  <si>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</si>
  <si>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</si>
  <si>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</si>
  <si>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</si>
  <si>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</si>
  <si>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</si>
  <si>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</si>
  <si>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</si>
  <si>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</si>
  <si>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</si>
  <si>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</si>
  <si>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</si>
  <si>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</si>
  <si>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</si>
  <si>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</si>
  <si>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</si>
  <si>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</si>
  <si>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</si>
  <si>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</si>
  <si>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</si>
  <si>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</si>
  <si>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</si>
  <si>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</si>
  <si>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</si>
  <si>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</si>
  <si>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</si>
  <si>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</si>
  <si>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</si>
  <si>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</si>
  <si>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</si>
  <si>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</si>
  <si>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</si>
  <si>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</si>
  <si>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</si>
  <si>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</si>
  <si>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</si>
  <si>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</si>
  <si>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</si>
  <si>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</si>
  <si>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</si>
  <si>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</si>
  <si>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</si>
  <si>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</si>
  <si>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</si>
  <si>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</si>
  <si>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</si>
  <si>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</si>
  <si>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</si>
  <si>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</si>
  <si>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</si>
  <si>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</si>
  <si>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</si>
  <si>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</si>
  <si>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</si>
  <si>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</si>
  <si>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</si>
  <si>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</si>
  <si>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</si>
  <si>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</si>
  <si>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</si>
  <si>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</si>
  <si>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</si>
  <si>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</si>
  <si>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</si>
  <si>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</si>
  <si>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</si>
  <si>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</si>
  <si>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</si>
  <si>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</si>
  <si>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</si>
  <si>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</si>
  <si>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</si>
  <si>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</si>
  <si>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</si>
  <si>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</si>
  <si>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</si>
  <si>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</si>
  <si>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</si>
  <si>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</si>
  <si>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</si>
  <si>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</si>
  <si>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</si>
  <si>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</si>
  <si>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</si>
  <si>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</si>
  <si>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</si>
  <si>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</si>
  <si>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</si>
  <si>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</si>
  <si>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</si>
  <si>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</si>
  <si>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</si>
  <si>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</si>
  <si>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</si>
  <si>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</si>
  <si>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</si>
  <si>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</si>
  <si>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</si>
  <si>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</si>
  <si>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</si>
  <si>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</si>
  <si>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</si>
  <si>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</si>
  <si>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</si>
  <si>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</si>
  <si>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</si>
  <si>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</si>
  <si>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</si>
  <si>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</si>
  <si>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</si>
  <si>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</si>
  <si>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</si>
  <si>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</si>
  <si>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</si>
  <si>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</si>
  <si>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</si>
  <si>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</si>
  <si>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</si>
  <si>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</si>
  <si>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</si>
  <si>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</si>
  <si>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</si>
  <si>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</si>
  <si>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</si>
  <si>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</si>
  <si>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</si>
  <si>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</si>
  <si>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</si>
  <si>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</si>
  <si>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</si>
  <si>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</si>
  <si>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</si>
  <si>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</si>
  <si>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</si>
  <si>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</si>
  <si>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</si>
  <si>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</si>
  <si>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</si>
  <si>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</si>
  <si>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</si>
  <si>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</si>
  <si>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</si>
  <si>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</si>
  <si>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</si>
  <si>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</si>
  <si>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</si>
  <si>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</si>
  <si>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</si>
  <si>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</si>
  <si>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</si>
  <si>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</si>
  <si>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</si>
  <si>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</si>
  <si>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</si>
  <si>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</si>
  <si>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</si>
  <si>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</si>
  <si>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</si>
  <si>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</si>
  <si>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</si>
  <si>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</si>
  <si>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</si>
  <si>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</si>
  <si>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</si>
  <si>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</si>
  <si>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</si>
  <si>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</si>
  <si>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</si>
  <si>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</si>
  <si>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</si>
  <si>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</si>
  <si>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</si>
  <si>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</si>
  <si>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</si>
  <si>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</si>
  <si>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</si>
  <si>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</si>
  <si>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</si>
  <si>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</si>
  <si>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</si>
  <si>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</si>
  <si>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</si>
  <si>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</si>
  <si>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</si>
  <si>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</si>
  <si>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</si>
  <si>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</si>
  <si>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</si>
  <si>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</si>
  <si>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</si>
  <si>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</si>
  <si>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</si>
  <si>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</si>
  <si>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</si>
  <si>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</si>
  <si>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</si>
  <si>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</si>
  <si>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</si>
  <si>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</si>
  <si>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</si>
  <si>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</si>
  <si>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</si>
  <si>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</si>
  <si>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</si>
  <si>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</si>
  <si>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</si>
  <si>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</si>
  <si>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</si>
  <si>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</si>
  <si>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</si>
  <si>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</si>
  <si>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</si>
  <si>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</si>
  <si>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</si>
  <si>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</si>
  <si>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</si>
  <si>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</si>
  <si>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</si>
  <si>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</si>
  <si>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</si>
  <si>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</si>
  <si>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</si>
  <si>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</si>
  <si>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</si>
  <si>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</si>
  <si>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</si>
  <si>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</si>
  <si>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</si>
  <si>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</si>
  <si>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</si>
  <si>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</si>
  <si>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</si>
  <si>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</si>
  <si>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</si>
  <si>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</si>
  <si>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</si>
  <si>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</si>
  <si>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</si>
  <si>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</si>
  <si>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</si>
  <si>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</si>
  <si>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</si>
  <si>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</si>
  <si>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</si>
  <si>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</si>
  <si>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</si>
  <si>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</si>
  <si>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</si>
  <si>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</si>
  <si>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</si>
  <si>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</si>
  <si>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</si>
  <si>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</si>
  <si>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</si>
  <si>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</si>
  <si>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</si>
  <si>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</si>
  <si>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</si>
  <si>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</si>
  <si>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</si>
  <si>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</si>
  <si>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</si>
  <si>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</si>
  <si>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</si>
  <si>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</si>
  <si>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</si>
  <si>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</si>
  <si>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</si>
  <si>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</si>
  <si>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</si>
  <si>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</si>
  <si>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</si>
  <si>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</si>
  <si>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</si>
  <si>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</si>
  <si>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</si>
  <si>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</si>
  <si>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</si>
  <si>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</si>
  <si>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</si>
  <si>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</si>
  <si>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</si>
  <si>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</si>
  <si>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</si>
  <si>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</si>
  <si>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</si>
  <si>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</si>
  <si>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</si>
  <si>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</si>
  <si>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</si>
  <si>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</si>
  <si>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</si>
  <si>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</si>
  <si>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</si>
  <si>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</si>
  <si>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</si>
  <si>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</si>
  <si>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</si>
  <si>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</si>
  <si>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</si>
  <si>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</si>
  <si>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</si>
  <si>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</si>
  <si>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</si>
  <si>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</si>
  <si>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</si>
  <si>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</si>
  <si>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</si>
  <si>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</si>
  <si>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</si>
  <si>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</si>
  <si>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</si>
  <si>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</si>
  <si>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</si>
  <si>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</si>
  <si>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</si>
  <si>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</si>
  <si>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</si>
  <si>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</si>
  <si>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</si>
  <si>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</si>
  <si>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</si>
  <si>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</si>
  <si>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</si>
  <si>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</si>
  <si>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</si>
  <si>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</si>
  <si>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</si>
  <si>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</si>
  <si>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</si>
  <si>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</si>
  <si>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</si>
  <si>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</si>
  <si>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</si>
  <si>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</si>
  <si>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</si>
  <si>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</si>
  <si>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</si>
  <si>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</si>
  <si>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</si>
  <si>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</si>
  <si>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</si>
  <si>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</si>
  <si>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</si>
  <si>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</si>
  <si>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</si>
  <si>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</si>
  <si>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</si>
  <si>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</si>
  <si>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</si>
  <si>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</si>
  <si>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</si>
  <si>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</si>
  <si>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</si>
  <si>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</si>
  <si>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</si>
  <si>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</si>
  <si>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</si>
  <si>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</si>
  <si>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</si>
  <si>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</si>
  <si>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</si>
  <si>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</si>
  <si>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</si>
  <si>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</si>
  <si>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</si>
  <si>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</si>
  <si>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</si>
  <si>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</si>
  <si>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</si>
  <si>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</si>
  <si>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</si>
  <si>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</si>
  <si>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</si>
  <si>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</si>
  <si>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</si>
  <si>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</si>
  <si>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</si>
  <si>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</si>
  <si>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</si>
  <si>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</si>
  <si>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</si>
  <si>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</si>
  <si>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</si>
  <si>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</si>
  <si>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</si>
  <si>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</si>
  <si>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</si>
  <si>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</si>
  <si>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</si>
  <si>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</si>
  <si>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</si>
  <si>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</si>
  <si>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</si>
  <si>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</si>
  <si>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</si>
  <si>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</si>
  <si>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</si>
  <si>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</si>
  <si>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</si>
  <si>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</si>
  <si>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</si>
  <si>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</si>
  <si>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</si>
  <si>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</si>
  <si>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</si>
  <si>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</si>
  <si>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</si>
  <si>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</si>
  <si>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</si>
  <si>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</si>
  <si>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</si>
  <si>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</si>
  <si>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</si>
  <si>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</si>
  <si>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</si>
  <si>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</si>
  <si>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</si>
  <si>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</si>
  <si>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</si>
  <si>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</si>
  <si>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</si>
  <si>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</si>
  <si>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</si>
  <si>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</si>
  <si>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</si>
  <si>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</si>
  <si>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</si>
  <si>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</si>
  <si>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</si>
  <si>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</si>
  <si>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</si>
  <si>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</si>
  <si>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</si>
  <si>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</si>
  <si>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</si>
  <si>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</si>
  <si>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</si>
  <si>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</si>
  <si>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</si>
  <si>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</si>
  <si>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</si>
  <si>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</si>
  <si>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</si>
  <si>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</si>
  <si>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</si>
  <si>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</si>
  <si>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</si>
  <si>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</si>
  <si>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</si>
  <si>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</si>
  <si>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</si>
  <si>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</si>
  <si>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</si>
  <si>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</si>
  <si>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</si>
  <si>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</si>
  <si>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</si>
  <si>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</si>
  <si>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</si>
  <si>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</si>
  <si>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</si>
  <si>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</si>
  <si>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</si>
  <si>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</si>
  <si>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</si>
  <si>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</si>
  <si>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</si>
  <si>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</si>
  <si>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</si>
  <si>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</si>
  <si>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</si>
  <si>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</si>
  <si>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</si>
  <si>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</si>
  <si>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</si>
  <si>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</si>
  <si>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</si>
  <si>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</si>
  <si>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</si>
  <si>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</si>
  <si>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</si>
  <si>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</si>
  <si>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</si>
  <si>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</si>
  <si>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</si>
  <si>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</si>
  <si>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</si>
  <si>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</si>
  <si>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</si>
  <si>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</si>
  <si>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</si>
  <si>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</si>
  <si>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</si>
  <si>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</si>
  <si>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</si>
  <si>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</si>
  <si>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</si>
  <si>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</si>
  <si>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</si>
  <si>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</si>
  <si>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</si>
  <si>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</si>
  <si>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</si>
  <si>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</si>
  <si>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</si>
  <si>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</si>
  <si>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</si>
  <si>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</si>
  <si>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</si>
  <si>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</si>
  <si>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</si>
  <si>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</si>
  <si>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</si>
  <si>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</si>
  <si>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</si>
  <si>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</si>
  <si>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</si>
  <si>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</si>
  <si>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</si>
  <si>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</si>
  <si>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</si>
  <si>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</si>
  <si>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</si>
  <si>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</si>
  <si>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</si>
  <si>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</si>
  <si>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</si>
  <si>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</si>
  <si>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</si>
  <si>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</si>
  <si>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</si>
  <si>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</si>
  <si>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</si>
  <si>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</si>
  <si>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</si>
  <si>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</si>
  <si>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</si>
  <si>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</si>
  <si>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</si>
  <si>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</si>
  <si>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</si>
  <si>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</si>
  <si>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</si>
  <si>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</si>
  <si>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</si>
  <si>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</si>
  <si>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</si>
  <si>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</si>
  <si>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</si>
  <si>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</si>
  <si>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</si>
  <si>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</si>
  <si>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</si>
  <si>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</si>
  <si>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</si>
  <si>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</si>
  <si>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</si>
  <si>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</si>
  <si>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</si>
  <si>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</si>
  <si>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</si>
  <si>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</si>
  <si>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</si>
  <si>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</si>
  <si>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</si>
  <si>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</si>
  <si>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</si>
  <si>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</si>
  <si>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</si>
  <si>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</si>
  <si>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</si>
  <si>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</si>
  <si>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</si>
  <si>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</si>
  <si>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</si>
  <si>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</si>
  <si>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</si>
  <si>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</si>
  <si>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</si>
  <si>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</si>
  <si>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</si>
  <si>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</si>
  <si>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</si>
  <si>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</si>
  <si>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</si>
  <si>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</si>
  <si>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</si>
  <si>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</si>
  <si>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</si>
  <si>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</si>
  <si>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</si>
  <si>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</si>
  <si>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</si>
  <si>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</si>
  <si>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</si>
  <si>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</si>
  <si>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</si>
  <si>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</si>
  <si>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</si>
  <si>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</si>
  <si>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</si>
  <si>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</si>
  <si>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</si>
  <si>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</si>
  <si>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</si>
  <si>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</si>
  <si>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</si>
  <si>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</si>
  <si>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</si>
  <si>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</si>
  <si>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</si>
  <si>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</si>
  <si>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</si>
  <si>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</si>
  <si>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</si>
  <si>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</si>
  <si>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</si>
  <si>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</si>
  <si>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</si>
  <si>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</si>
  <si>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</si>
  <si>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</si>
  <si>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</si>
  <si>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</si>
  <si>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</si>
  <si>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</si>
  <si>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</si>
  <si>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</si>
  <si>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</si>
  <si>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</si>
  <si>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</si>
  <si>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</si>
  <si>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</si>
  <si>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</si>
  <si>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</si>
  <si>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</si>
  <si>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</si>
  <si>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</si>
  <si>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</si>
  <si>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</si>
  <si>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</si>
  <si>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</si>
  <si>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</si>
  <si>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</si>
  <si>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</si>
  <si>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</si>
  <si>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</si>
  <si>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</si>
  <si>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</si>
  <si>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</si>
  <si>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</si>
  <si>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</si>
  <si>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</si>
  <si>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</si>
  <si>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</si>
  <si>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</si>
  <si>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</si>
  <si>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</si>
  <si>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</si>
  <si>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</si>
  <si>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</si>
  <si>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</si>
  <si>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</si>
  <si>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</si>
  <si>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</si>
  <si>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</si>
  <si>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</si>
  <si>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</si>
  <si>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</si>
  <si>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</si>
  <si>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</si>
  <si>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</si>
  <si>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</si>
  <si>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</si>
  <si>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</si>
  <si>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</si>
  <si>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</si>
  <si>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</si>
  <si>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</si>
  <si>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</si>
  <si>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</si>
  <si>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</si>
  <si>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</si>
  <si>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</si>
  <si>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</si>
  <si>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</si>
  <si>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</si>
  <si>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</si>
  <si>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</si>
  <si>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</si>
  <si>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</si>
  <si>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</si>
  <si>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</si>
  <si>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</si>
  <si>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</si>
  <si>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</si>
  <si>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</si>
  <si>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</si>
  <si>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</si>
  <si>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</si>
  <si>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</si>
  <si>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</si>
  <si>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</si>
  <si>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</si>
  <si>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</si>
  <si>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</si>
  <si>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</si>
  <si>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</si>
  <si>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</si>
  <si>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</si>
  <si>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</si>
  <si>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</si>
  <si>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</si>
  <si>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</si>
  <si>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</si>
  <si>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</si>
  <si>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</si>
  <si>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</si>
  <si>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</si>
  <si>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</si>
  <si>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</si>
  <si>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</si>
  <si>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</si>
  <si>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</si>
  <si>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</si>
  <si>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</si>
  <si>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</si>
  <si>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</si>
  <si>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</si>
  <si>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</si>
  <si>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</si>
  <si>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</si>
  <si>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</si>
  <si>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</si>
  <si>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</si>
  <si>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</si>
  <si>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</si>
  <si>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</si>
  <si>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</si>
  <si>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</si>
  <si>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</si>
  <si>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</si>
  <si>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</si>
  <si>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</si>
  <si>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</si>
  <si>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</si>
  <si>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</si>
  <si>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</si>
  <si>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</si>
  <si>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</si>
  <si>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</si>
  <si>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</si>
  <si>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</si>
  <si>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</si>
  <si>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</si>
  <si>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</si>
  <si>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</si>
  <si>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</si>
  <si>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</si>
  <si>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</si>
  <si>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</si>
  <si>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</si>
  <si>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</si>
  <si>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</si>
  <si>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</si>
  <si>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</si>
  <si>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</si>
  <si>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</si>
  <si>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</si>
  <si>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</si>
  <si>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</si>
  <si>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</si>
  <si>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</si>
  <si>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</si>
  <si>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</si>
  <si>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</si>
  <si>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</si>
  <si>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</si>
  <si>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</si>
  <si>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</si>
  <si>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</si>
  <si>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</si>
  <si>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</si>
  <si>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</si>
  <si>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</si>
  <si>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</si>
  <si>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</si>
  <si>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</si>
  <si>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</si>
  <si>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</si>
  <si>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</si>
  <si>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</si>
  <si>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</si>
  <si>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</si>
  <si>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</si>
  <si>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</si>
  <si>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</si>
  <si>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</si>
  <si>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</si>
  <si>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</si>
  <si>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</si>
  <si>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</si>
  <si>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</si>
  <si>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</si>
  <si>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</si>
  <si>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</si>
  <si>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</si>
  <si>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</si>
  <si>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</si>
  <si>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</si>
  <si>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</si>
  <si>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</si>
  <si>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</si>
  <si>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</si>
  <si>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</si>
  <si>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</si>
  <si>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</si>
  <si>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</si>
  <si>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</si>
  <si>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</si>
  <si>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</si>
  <si>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</si>
  <si>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</si>
  <si>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</si>
  <si>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</si>
  <si>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</si>
  <si>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</si>
  <si>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</si>
  <si>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</si>
  <si>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</si>
  <si>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</si>
  <si>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</si>
  <si>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</si>
  <si>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</si>
  <si>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</si>
  <si>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</si>
  <si>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</si>
  <si>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</si>
  <si>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</si>
  <si>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</si>
  <si>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</si>
  <si>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</si>
  <si>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</si>
  <si>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</si>
  <si>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</si>
  <si>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</si>
  <si>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</si>
  <si>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</si>
  <si>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</si>
  <si>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</si>
  <si>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</si>
  <si>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</si>
  <si>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</si>
  <si>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</si>
  <si>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</si>
  <si>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</si>
  <si>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</si>
  <si>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</si>
  <si>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</si>
  <si>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</si>
  <si>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</si>
  <si>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</si>
  <si>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</si>
  <si>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</si>
  <si>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</si>
  <si>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</si>
  <si>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</si>
  <si>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</si>
  <si>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</si>
  <si>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</si>
  <si>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</si>
  <si>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</si>
  <si>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</si>
  <si>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</si>
  <si>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</si>
  <si>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</si>
  <si>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</si>
  <si>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</si>
  <si>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</si>
  <si>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</si>
  <si>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</si>
  <si>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</si>
  <si>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</si>
  <si>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</si>
  <si>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</si>
  <si>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</si>
  <si>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</si>
  <si>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</si>
  <si>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</si>
  <si>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</si>
  <si>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</si>
  <si>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</si>
  <si>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</si>
  <si>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</si>
  <si>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</si>
  <si>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</si>
  <si>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</si>
  <si>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</si>
  <si>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</si>
  <si>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</si>
  <si>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</si>
  <si>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</si>
  <si>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</si>
  <si>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</si>
  <si>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</si>
  <si>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</si>
  <si>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</si>
  <si>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</si>
  <si>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</si>
  <si>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</si>
  <si>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</si>
  <si>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</si>
  <si>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</si>
  <si>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</si>
  <si>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</si>
  <si>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</si>
  <si>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</si>
  <si>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</si>
  <si>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</si>
  <si>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</si>
  <si>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</si>
  <si>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</si>
  <si>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</si>
  <si>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</si>
  <si>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</si>
  <si>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</si>
  <si>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</si>
  <si>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</si>
  <si>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</si>
  <si>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</si>
  <si>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</si>
  <si>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</si>
  <si>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</si>
  <si>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</si>
  <si>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</si>
  <si>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</si>
  <si>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</si>
  <si>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</si>
  <si>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</si>
  <si>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</si>
  <si>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</si>
  <si>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</si>
  <si>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</si>
  <si>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</si>
  <si>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</si>
  <si>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</si>
  <si>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</si>
  <si>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</si>
  <si>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</si>
  <si>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</si>
  <si>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</si>
  <si>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</si>
  <si>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</si>
  <si>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</si>
  <si>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</si>
  <si>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</si>
  <si>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</si>
  <si>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</si>
  <si>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</si>
  <si>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</si>
  <si>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</si>
  <si>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</si>
  <si>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</si>
  <si>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</si>
  <si>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</si>
  <si>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</si>
  <si>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</si>
  <si>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</si>
  <si>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</si>
  <si>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</si>
  <si>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</si>
  <si>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</si>
  <si>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</si>
  <si>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</si>
  <si>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</si>
  <si>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</si>
  <si>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</si>
  <si>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</si>
  <si>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</si>
  <si>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</si>
  <si>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</si>
  <si>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</si>
  <si>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</si>
  <si>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</si>
  <si>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</si>
  <si>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</si>
  <si>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</si>
  <si>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</si>
  <si>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</si>
  <si>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</si>
  <si>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</si>
  <si>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</si>
  <si>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</si>
  <si>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</si>
  <si>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</si>
  <si>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</si>
  <si>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</si>
  <si>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</si>
  <si>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</si>
  <si>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</si>
  <si>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</si>
  <si>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</si>
  <si>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</si>
  <si>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</si>
  <si>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</si>
  <si>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</si>
  <si>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</si>
  <si>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</si>
  <si>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</si>
  <si>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</si>
  <si>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</si>
  <si>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</si>
  <si>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</si>
  <si>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</si>
  <si>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</si>
  <si>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</si>
  <si>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</si>
  <si>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</si>
  <si>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</si>
  <si>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</si>
  <si>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</si>
  <si>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</si>
  <si>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</si>
  <si>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</si>
  <si>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</si>
  <si>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</si>
  <si>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</si>
  <si>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</si>
  <si>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</si>
  <si>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</si>
  <si>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</si>
  <si>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</si>
  <si>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</si>
  <si>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</si>
  <si>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</si>
  <si>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</si>
  <si>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</si>
  <si>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</si>
  <si>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</si>
  <si>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</si>
  <si>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</si>
  <si>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</si>
  <si>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</si>
  <si>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</si>
  <si>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</si>
  <si>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</si>
  <si>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</si>
  <si>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</si>
  <si>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</si>
  <si>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</si>
  <si>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</si>
  <si>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</si>
  <si>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</si>
  <si>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</si>
  <si>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</si>
  <si>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</si>
  <si>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</si>
  <si>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</si>
  <si>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</si>
  <si>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</si>
  <si>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</si>
  <si>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</si>
  <si>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</si>
  <si>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</si>
  <si>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</si>
  <si>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</si>
  <si>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</si>
  <si>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</si>
  <si>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</si>
  <si>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</si>
  <si>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</si>
  <si>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</si>
  <si>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</si>
  <si>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</si>
  <si>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</si>
  <si>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</si>
  <si>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</si>
  <si>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</si>
  <si>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</si>
  <si>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</si>
  <si>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</si>
  <si>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</si>
  <si>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</si>
  <si>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</si>
  <si>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</si>
  <si>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</si>
  <si>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</si>
  <si>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</si>
  <si>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</si>
  <si>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</si>
  <si>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</si>
  <si>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</si>
  <si>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</si>
  <si>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</si>
  <si>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</si>
  <si>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</si>
  <si>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</si>
  <si>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</si>
  <si>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</si>
  <si>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</si>
  <si>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</si>
  <si>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</si>
  <si>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</si>
  <si>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</si>
  <si>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</si>
  <si>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</si>
  <si>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</si>
  <si>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</si>
  <si>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</si>
  <si>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</si>
  <si>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</si>
  <si>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</si>
  <si>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</si>
  <si>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</si>
  <si>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</si>
  <si>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</si>
  <si>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</si>
  <si>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</si>
  <si>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</si>
  <si>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</si>
  <si>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</si>
  <si>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</si>
  <si>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</si>
  <si>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</si>
  <si>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</si>
  <si>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</si>
  <si>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</si>
  <si>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</si>
  <si>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</si>
  <si>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</si>
  <si>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</si>
  <si>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</si>
  <si>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</si>
  <si>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</si>
  <si>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</si>
  <si>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</si>
  <si>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</si>
  <si>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</si>
  <si>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</si>
  <si>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</si>
  <si>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</si>
  <si>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</si>
  <si>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</si>
  <si>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</si>
  <si>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</si>
  <si>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</si>
  <si>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</si>
  <si>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</si>
  <si>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</si>
  <si>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</si>
  <si>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</si>
  <si>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</si>
  <si>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</si>
  <si>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</si>
  <si>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</si>
  <si>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</si>
  <si>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</si>
  <si>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</si>
  <si>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</si>
  <si>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</si>
  <si>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</si>
  <si>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</si>
  <si>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</si>
  <si>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</si>
  <si>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</si>
  <si>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</si>
  <si>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</si>
  <si>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</si>
  <si>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</si>
  <si>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</si>
  <si>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</si>
  <si>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</si>
  <si>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</si>
  <si>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</si>
  <si>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</si>
  <si>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</si>
  <si>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</si>
  <si>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</si>
  <si>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</si>
  <si>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</si>
  <si>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</si>
  <si>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</si>
  <si>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</si>
  <si>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</si>
  <si>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</si>
  <si>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</si>
  <si>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</si>
  <si>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</si>
  <si>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</si>
  <si>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</si>
  <si>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</si>
  <si>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</si>
  <si>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</si>
  <si>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</si>
  <si>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</si>
  <si>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</si>
  <si>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</si>
  <si>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</si>
  <si>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</si>
  <si>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</si>
  <si>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</si>
  <si>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</si>
  <si>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</si>
  <si>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</si>
  <si>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</si>
  <si>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</si>
  <si>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</si>
  <si>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</si>
  <si>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</si>
  <si>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</si>
  <si>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</si>
  <si>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</si>
  <si>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</si>
  <si>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</si>
  <si>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</si>
  <si>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</si>
  <si>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</si>
  <si>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</si>
  <si>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</si>
  <si>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</si>
  <si>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</si>
  <si>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</si>
  <si>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</si>
  <si>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</si>
  <si>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</si>
  <si>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</si>
  <si>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</si>
  <si>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</si>
  <si>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</si>
  <si>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</si>
  <si>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</si>
  <si>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</si>
  <si>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</si>
  <si>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</si>
  <si>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</si>
  <si>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</si>
  <si>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</si>
  <si>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</si>
  <si>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</si>
  <si>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</si>
  <si>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</si>
  <si>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</si>
  <si>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</si>
  <si>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</si>
  <si>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</si>
  <si>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</si>
  <si>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</si>
  <si>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</si>
  <si>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</si>
  <si>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</si>
  <si>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</si>
  <si>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</si>
  <si>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</si>
  <si>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</si>
  <si>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</si>
  <si>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</si>
  <si>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</si>
  <si>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</si>
  <si>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</si>
  <si>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</si>
  <si>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</si>
  <si>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</si>
  <si>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</si>
  <si>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</si>
  <si>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</si>
  <si>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</si>
  <si>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</si>
  <si>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</si>
  <si>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</si>
  <si>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</si>
  <si>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</si>
  <si>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</si>
  <si>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</si>
  <si>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</si>
  <si>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</si>
  <si>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</si>
  <si>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</si>
  <si>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</si>
  <si>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</si>
  <si>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</si>
  <si>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</si>
  <si>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</si>
  <si>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</si>
  <si>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</si>
  <si>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</si>
  <si>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</si>
  <si>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</si>
  <si>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</si>
  <si>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</si>
  <si>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</si>
  <si>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</si>
  <si>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</si>
  <si>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</si>
  <si>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</si>
  <si>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</si>
  <si>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</si>
  <si>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</si>
  <si>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</si>
  <si>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</si>
  <si>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</si>
  <si>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</si>
  <si>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</si>
  <si>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</si>
  <si>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</si>
  <si>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</si>
  <si>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</si>
  <si>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</si>
  <si>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</si>
  <si>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</si>
  <si>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</si>
  <si>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</si>
  <si>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</si>
  <si>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</si>
  <si>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</si>
  <si>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</si>
  <si>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</si>
  <si>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</si>
  <si>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</si>
  <si>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</si>
  <si>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</si>
  <si>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</si>
  <si>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</si>
  <si>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</si>
  <si>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</si>
  <si>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</si>
  <si>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</si>
  <si>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</si>
  <si>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</si>
  <si>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</si>
  <si>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</si>
  <si>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</si>
  <si>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</si>
  <si>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</si>
  <si>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</si>
  <si>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</si>
  <si>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</si>
  <si>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</si>
  <si>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</si>
  <si>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</si>
  <si>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</si>
  <si>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</si>
  <si>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</si>
  <si>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</si>
  <si>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</si>
  <si>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</si>
  <si>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</si>
  <si>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</si>
  <si>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</si>
  <si>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</si>
  <si>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</si>
  <si>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</si>
  <si>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</si>
  <si>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</si>
  <si>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</si>
  <si>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</si>
  <si>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</si>
  <si>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</si>
  <si>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</si>
  <si>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</si>
  <si>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</si>
  <si>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</si>
  <si>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</si>
  <si>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</si>
  <si>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</si>
  <si>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</si>
  <si>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</si>
  <si>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</si>
  <si>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</si>
  <si>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</si>
  <si>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</si>
  <si>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</si>
  <si>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</si>
  <si>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</si>
  <si>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</si>
  <si>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</si>
  <si>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</si>
  <si>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</si>
  <si>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</si>
  <si>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</si>
  <si>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</si>
  <si>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</si>
  <si>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</si>
  <si>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</si>
  <si>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</si>
  <si>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</si>
  <si>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</si>
  <si>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</si>
  <si>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</si>
  <si>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</si>
  <si>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</si>
  <si>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</si>
  <si>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</si>
  <si>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</si>
  <si>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</si>
  <si>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</si>
  <si>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</si>
  <si>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</si>
  <si>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</si>
  <si>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</si>
  <si>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</si>
  <si>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</si>
  <si>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</si>
  <si>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</si>
  <si>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</si>
  <si>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</si>
  <si>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</si>
  <si>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</si>
  <si>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</si>
  <si>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</si>
  <si>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</si>
  <si>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</si>
  <si>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</si>
  <si>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</si>
  <si>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</si>
  <si>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</si>
  <si>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</si>
  <si>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</si>
  <si>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</si>
  <si>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</si>
  <si>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</si>
  <si>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</si>
  <si>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</si>
  <si>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</si>
  <si>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</si>
  <si>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</si>
  <si>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</si>
  <si>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</si>
  <si>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</si>
  <si>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</si>
  <si>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</si>
  <si>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</si>
  <si>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</si>
  <si>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</si>
  <si>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</si>
  <si>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</si>
  <si>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</si>
  <si>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</si>
  <si>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</si>
  <si>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</si>
  <si>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</si>
  <si>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</si>
  <si>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</si>
  <si>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</si>
  <si>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</si>
  <si>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</si>
  <si>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</si>
  <si>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</si>
  <si>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</si>
  <si>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</si>
  <si>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</si>
  <si>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</si>
  <si>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</si>
  <si>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</si>
  <si>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</si>
  <si>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</si>
  <si>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</si>
  <si>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</si>
  <si>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</si>
  <si>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</si>
  <si>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</si>
  <si>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</si>
  <si>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</si>
  <si>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</si>
  <si>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</si>
  <si>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</si>
  <si>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</si>
  <si>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</si>
  <si>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</si>
  <si>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</si>
  <si>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</si>
  <si>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</si>
  <si>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</si>
  <si>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</si>
  <si>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</si>
  <si>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</si>
  <si>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</si>
  <si>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</si>
  <si>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</si>
  <si>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</si>
  <si>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</si>
  <si>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</si>
  <si>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</si>
  <si>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</si>
  <si>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</si>
  <si>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</si>
  <si>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</si>
  <si>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</si>
  <si>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</si>
  <si>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</si>
  <si>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</si>
  <si>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</si>
  <si>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</si>
  <si>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</si>
  <si>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</si>
  <si>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</si>
  <si>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</si>
  <si>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</si>
  <si>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</si>
  <si>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</si>
  <si>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</si>
  <si>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</si>
  <si>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</si>
  <si>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</si>
  <si>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</si>
  <si>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</si>
  <si>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</si>
  <si>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</si>
  <si>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</si>
  <si>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</si>
  <si>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</si>
  <si>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</si>
  <si>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</si>
  <si>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</si>
  <si>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</si>
  <si>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</si>
  <si>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</si>
  <si>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</si>
  <si>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</si>
  <si>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</si>
  <si>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</si>
  <si>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</si>
  <si>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</si>
  <si>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</si>
  <si>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</si>
  <si>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</si>
  <si>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</si>
  <si>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</si>
  <si>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</si>
  <si>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</si>
  <si>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</si>
  <si>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</si>
  <si>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</si>
  <si>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</si>
  <si>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</si>
  <si>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</si>
  <si>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</si>
  <si>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</si>
  <si>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</si>
  <si>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</si>
  <si>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</si>
  <si>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</si>
  <si>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</si>
  <si>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</si>
  <si>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</si>
  <si>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</si>
  <si>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</si>
  <si>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</si>
  <si>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</si>
  <si>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</si>
  <si>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</si>
  <si>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</si>
  <si>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</si>
  <si>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</si>
  <si>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</si>
  <si>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</si>
  <si>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</si>
  <si>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</si>
  <si>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</si>
  <si>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</si>
  <si>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</si>
  <si>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</si>
  <si>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</si>
  <si>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</si>
  <si>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</si>
  <si>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</si>
  <si>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</si>
  <si>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</si>
  <si>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</si>
  <si>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</si>
  <si>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</si>
  <si>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</si>
  <si>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</si>
  <si>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</si>
  <si>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</si>
  <si>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</si>
  <si>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</si>
  <si>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</si>
  <si>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</si>
  <si>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</si>
  <si>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</si>
  <si>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</si>
  <si>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</si>
  <si>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</si>
  <si>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</si>
  <si>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</si>
  <si>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</si>
  <si>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</si>
  <si>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</si>
  <si>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</si>
  <si>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</si>
  <si>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</si>
  <si>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</si>
  <si>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</si>
  <si>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</si>
  <si>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</si>
  <si>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</si>
  <si>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</si>
  <si>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</si>
  <si>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</si>
  <si>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</si>
  <si>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</si>
  <si>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</si>
  <si>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</si>
  <si>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</si>
  <si>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</si>
  <si>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</si>
  <si>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</si>
  <si>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</si>
  <si>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</si>
  <si>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</si>
  <si>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</si>
  <si>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</si>
  <si>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</si>
  <si>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</si>
  <si>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</si>
  <si>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</si>
  <si>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</si>
  <si>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</si>
  <si>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</si>
  <si>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</si>
  <si>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</si>
  <si>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</si>
  <si>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</si>
  <si>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</si>
  <si>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</si>
  <si>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</si>
  <si>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</si>
  <si>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</si>
  <si>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</si>
  <si>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</si>
  <si>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</si>
  <si>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</si>
  <si>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</si>
  <si>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</si>
  <si>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</si>
  <si>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</si>
  <si>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</si>
  <si>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</si>
  <si>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</si>
  <si>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</si>
  <si>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</si>
  <si>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</si>
  <si>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</si>
  <si>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</si>
  <si>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</si>
  <si>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</si>
  <si>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</si>
  <si>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</si>
  <si>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</si>
  <si>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</si>
  <si>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</si>
  <si>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</si>
  <si>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</si>
  <si>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</si>
  <si>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</si>
  <si>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</si>
  <si>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</si>
  <si>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</si>
  <si>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</si>
  <si>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</si>
  <si>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</si>
  <si>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</si>
  <si>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</si>
  <si>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</si>
  <si>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</si>
  <si>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</si>
  <si>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</si>
  <si>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</si>
  <si>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</si>
  <si>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</si>
  <si>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</si>
  <si>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</si>
  <si>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</si>
  <si>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</si>
  <si>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</si>
  <si>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</si>
  <si>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</si>
  <si>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</si>
  <si>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</si>
  <si>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</si>
  <si>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</si>
  <si>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</si>
  <si>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</si>
  <si>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</si>
  <si>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</si>
  <si>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</si>
  <si>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</si>
  <si>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</si>
  <si>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</si>
  <si>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</si>
  <si>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</si>
  <si>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</si>
  <si>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</si>
  <si>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</si>
  <si>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</si>
  <si>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</si>
  <si>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</si>
  <si>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</si>
  <si>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</si>
  <si>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</si>
  <si>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</si>
  <si>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</si>
  <si>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</si>
  <si>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</si>
  <si>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</si>
  <si>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</si>
  <si>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</si>
  <si>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</si>
  <si>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</si>
  <si>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</si>
  <si>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</si>
  <si>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</si>
  <si>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</si>
  <si>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</si>
  <si>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</si>
  <si>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</si>
  <si>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</si>
  <si>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</si>
  <si>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</si>
  <si>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</si>
  <si>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</si>
  <si>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</si>
  <si>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</si>
  <si>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</si>
  <si>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</si>
  <si>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</si>
  <si>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</si>
  <si>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</si>
  <si>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</si>
  <si>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</si>
  <si>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</si>
  <si>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</si>
  <si>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</si>
  <si>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</si>
  <si>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</si>
  <si>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</si>
  <si>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</si>
  <si>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</si>
  <si>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</si>
  <si>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</si>
  <si>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</si>
  <si>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</si>
  <si>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</si>
  <si>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</si>
  <si>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</si>
  <si>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</si>
  <si>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</si>
  <si>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</si>
  <si>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</si>
  <si>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</si>
  <si>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</si>
  <si>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</si>
  <si>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</si>
  <si>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</si>
  <si>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</si>
  <si>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</si>
  <si>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</si>
  <si>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</si>
  <si>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</si>
  <si>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</si>
  <si>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</si>
  <si>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</si>
  <si>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</si>
  <si>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</si>
  <si>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</si>
  <si>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</si>
  <si>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</si>
  <si>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</si>
  <si>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</si>
  <si>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</si>
  <si>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</si>
  <si>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</si>
  <si>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</si>
  <si>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</si>
  <si>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</si>
  <si>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</si>
  <si>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</si>
  <si>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</si>
  <si>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</si>
  <si>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</si>
  <si>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</si>
  <si>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</si>
  <si>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</si>
  <si>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</si>
  <si>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</si>
  <si>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</si>
  <si>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</si>
  <si>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</si>
  <si>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</si>
  <si>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</si>
  <si>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</si>
  <si>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</si>
  <si>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</si>
  <si>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</si>
  <si>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</si>
  <si>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</si>
  <si>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</si>
  <si>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</si>
  <si>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</si>
  <si>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</si>
  <si>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</si>
  <si>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</si>
  <si>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</si>
  <si>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</si>
  <si>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</si>
  <si>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</si>
  <si>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</si>
  <si>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</si>
  <si>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</si>
  <si>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</si>
  <si>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</si>
  <si>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</si>
  <si>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</si>
  <si>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</si>
  <si>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</si>
  <si>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</si>
  <si>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</si>
  <si>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</si>
  <si>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</si>
  <si>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</si>
  <si>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</si>
  <si>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</si>
  <si>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</si>
  <si>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</si>
  <si>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</si>
  <si>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</si>
  <si>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</si>
  <si>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</si>
  <si>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</si>
  <si>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</si>
  <si>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</si>
  <si>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</si>
  <si>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</si>
  <si>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</si>
  <si>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</si>
  <si>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</si>
  <si>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</si>
  <si>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</si>
  <si>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</si>
  <si>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</si>
  <si>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</si>
  <si>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</si>
  <si>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</si>
  <si>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</si>
  <si>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</si>
  <si>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</si>
  <si>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</si>
  <si>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</si>
  <si>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</si>
  <si>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</si>
  <si>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</si>
  <si>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</si>
  <si>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</si>
  <si>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</si>
  <si>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</si>
  <si>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</si>
  <si>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</si>
  <si>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</si>
  <si>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</si>
  <si>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</si>
  <si>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</si>
  <si>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</si>
  <si>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</si>
  <si>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</si>
  <si>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</si>
  <si>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</si>
  <si>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</si>
  <si>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</si>
  <si>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</si>
  <si>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</si>
  <si>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</si>
  <si>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</si>
  <si>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</si>
  <si>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</si>
  <si>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</si>
  <si>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</si>
  <si>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</si>
  <si>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</si>
  <si>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</si>
  <si>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</si>
  <si>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</si>
  <si>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</si>
  <si>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</si>
  <si>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</si>
  <si>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</si>
  <si>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</si>
  <si>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</si>
  <si>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</si>
  <si>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</si>
  <si>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</si>
  <si>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</si>
  <si>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</si>
  <si>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</si>
  <si>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</si>
  <si>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</si>
  <si>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</si>
  <si>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</si>
  <si>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</si>
  <si>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</si>
  <si>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</si>
  <si>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</si>
  <si>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</si>
  <si>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</si>
  <si>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</si>
  <si>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</si>
  <si>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</si>
  <si>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</si>
  <si>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</si>
  <si>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</si>
  <si>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</si>
  <si>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</si>
  <si>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</si>
  <si>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</si>
  <si>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</si>
  <si>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</si>
  <si>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</si>
  <si>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</si>
  <si>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</si>
  <si>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</si>
  <si>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</si>
  <si>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</si>
  <si>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</si>
  <si>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</si>
  <si>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</si>
  <si>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</si>
  <si>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</si>
  <si>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</si>
  <si>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</si>
  <si>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</si>
  <si>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</si>
  <si>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</si>
  <si>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</si>
  <si>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</si>
  <si>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</si>
  <si>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</si>
  <si>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</si>
  <si>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</si>
  <si>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</si>
  <si>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</si>
  <si>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</si>
  <si>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</si>
  <si>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</si>
  <si>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</si>
  <si>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</si>
  <si>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</si>
  <si>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</si>
  <si>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</si>
  <si>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</si>
  <si>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</si>
  <si>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</si>
  <si>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</si>
  <si>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</si>
  <si>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</si>
  <si>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</si>
  <si>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</si>
  <si>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</si>
  <si>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</si>
  <si>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</si>
  <si>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</si>
  <si>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</si>
  <si>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</si>
  <si>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</si>
  <si>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</si>
  <si>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</si>
  <si>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</si>
  <si>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</si>
  <si>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</si>
  <si>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</si>
  <si>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</si>
  <si>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</si>
  <si>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</si>
  <si>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</si>
  <si>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</si>
  <si>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</si>
  <si>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</si>
  <si>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</si>
  <si>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</si>
  <si>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</si>
  <si>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</si>
  <si>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</si>
  <si>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</si>
  <si>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</si>
  <si>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</si>
  <si>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</si>
  <si>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</si>
  <si>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</si>
  <si>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</si>
  <si>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</si>
  <si>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</si>
  <si>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</si>
  <si>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</si>
  <si>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</si>
  <si>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</si>
  <si>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</si>
  <si>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</si>
  <si>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</si>
  <si>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</si>
  <si>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</si>
  <si>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</si>
  <si>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</si>
  <si>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</si>
  <si>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</si>
  <si>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</si>
  <si>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</si>
  <si>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</si>
  <si>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</si>
  <si>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</si>
  <si>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</si>
  <si>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</si>
  <si>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</si>
  <si>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</si>
  <si>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</si>
  <si>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</si>
  <si>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</si>
  <si>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</si>
  <si>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</si>
  <si>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</si>
  <si>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</si>
  <si>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</si>
  <si>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</si>
  <si>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</si>
  <si>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</si>
  <si>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</si>
  <si>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</si>
  <si>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</si>
  <si>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</si>
  <si>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</si>
  <si>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</si>
  <si>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</si>
  <si>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</si>
  <si>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</si>
  <si>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</si>
  <si>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</si>
  <si>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</si>
  <si>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</si>
  <si>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</si>
  <si>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</si>
  <si>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</si>
  <si>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</si>
  <si>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</si>
  <si>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</si>
  <si>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</si>
  <si>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</si>
  <si>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</si>
  <si>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</si>
  <si>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</si>
  <si>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</si>
  <si>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</si>
  <si>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</si>
  <si>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</si>
  <si>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</si>
  <si>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</si>
  <si>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</si>
  <si>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</si>
  <si>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</si>
  <si>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</si>
  <si>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</si>
  <si>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</si>
  <si>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</si>
  <si>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</si>
  <si>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</si>
  <si>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</si>
  <si>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</si>
  <si>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</si>
  <si>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</si>
  <si>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</si>
  <si>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</si>
  <si>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</si>
  <si>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</si>
  <si>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</si>
  <si>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</si>
  <si>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</si>
  <si>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</si>
  <si>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</si>
  <si>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</si>
  <si>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</si>
  <si>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</si>
  <si>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</si>
  <si>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</si>
  <si>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</si>
  <si>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</si>
  <si>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</si>
  <si>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</si>
  <si>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</si>
  <si>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</si>
  <si>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</si>
  <si>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</si>
  <si>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</si>
  <si>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</si>
  <si>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</si>
  <si>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</si>
  <si>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</si>
  <si>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</si>
  <si>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</si>
  <si>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</si>
  <si>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</si>
  <si>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</si>
  <si>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</si>
  <si>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</si>
  <si>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</si>
  <si>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</si>
  <si>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</si>
  <si>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</si>
  <si>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</si>
  <si>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</si>
  <si>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</si>
  <si>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</si>
  <si>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</si>
  <si>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</si>
  <si>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</si>
  <si>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</si>
  <si>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</si>
  <si>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</si>
  <si>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</si>
  <si>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</si>
  <si>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</si>
  <si>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</si>
  <si>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</si>
  <si>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</si>
  <si>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</si>
  <si>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</si>
  <si>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</si>
  <si>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</si>
  <si>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</si>
  <si>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</si>
  <si>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</si>
  <si>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</si>
  <si>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</si>
  <si>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</si>
  <si>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</si>
  <si>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</si>
  <si>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</si>
  <si>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</si>
  <si>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</si>
  <si>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</si>
  <si>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</si>
  <si>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</si>
  <si>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</si>
  <si>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</si>
  <si>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</si>
  <si>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</si>
  <si>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</si>
  <si>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</si>
  <si>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</si>
  <si>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</si>
  <si>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</si>
  <si>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</si>
  <si>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</si>
  <si>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</si>
  <si>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</si>
  <si>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</si>
  <si>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</si>
  <si>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</si>
  <si>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</si>
  <si>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</si>
  <si>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</si>
  <si>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</si>
  <si>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</si>
  <si>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</si>
  <si>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</si>
  <si>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</si>
  <si>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</si>
  <si>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</si>
  <si>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</si>
  <si>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</si>
  <si>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</si>
  <si>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</si>
  <si>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</si>
  <si>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</si>
  <si>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</si>
  <si>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</si>
  <si>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</si>
  <si>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</si>
  <si>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</si>
  <si>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</si>
  <si>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</si>
  <si>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</si>
  <si>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</si>
  <si>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</si>
  <si>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</si>
  <si>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</si>
  <si>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</si>
  <si>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</si>
  <si>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</si>
  <si>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</si>
  <si>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</si>
  <si>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</si>
  <si>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</si>
  <si>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</si>
  <si>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</si>
  <si>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</si>
  <si>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</si>
  <si>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</si>
  <si>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</si>
  <si>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</si>
  <si>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</si>
  <si>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</si>
  <si>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</si>
  <si>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</si>
  <si>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</si>
  <si>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</si>
  <si>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</si>
  <si>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</si>
  <si>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</si>
  <si>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</si>
  <si>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</si>
  <si>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</si>
  <si>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</si>
  <si>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</si>
  <si>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</si>
  <si>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</si>
  <si>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</si>
  <si>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</si>
  <si>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</si>
  <si>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</si>
  <si>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</si>
  <si>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</si>
  <si>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</si>
  <si>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</si>
  <si>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</si>
  <si>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</si>
  <si>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</si>
  <si>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</si>
  <si>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</si>
  <si>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</si>
  <si>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</si>
  <si>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</si>
  <si>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</si>
  <si>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</si>
  <si>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</si>
  <si>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</si>
  <si>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</si>
  <si>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</si>
  <si>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</si>
  <si>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</si>
  <si>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</si>
  <si>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</si>
  <si>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</si>
  <si>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</si>
  <si>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</si>
  <si>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</si>
  <si>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</si>
  <si>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</si>
  <si>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</si>
  <si>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</si>
  <si>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</si>
  <si>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</si>
  <si>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</si>
  <si>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</si>
  <si>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</si>
  <si>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</si>
  <si>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</si>
  <si>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</si>
  <si>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</si>
  <si>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</si>
  <si>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</si>
  <si>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</si>
  <si>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</si>
  <si>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</si>
  <si>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</si>
  <si>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</si>
  <si>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</si>
  <si>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</si>
  <si>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</si>
  <si>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</si>
  <si>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</si>
  <si>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</si>
  <si>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</si>
  <si>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</si>
  <si>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</si>
  <si>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</si>
  <si>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</si>
  <si>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</si>
  <si>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</si>
  <si>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</si>
  <si>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</si>
  <si>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</si>
  <si>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</si>
  <si>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</si>
  <si>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</si>
  <si>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</si>
  <si>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</si>
  <si>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</si>
  <si>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</si>
  <si>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</si>
  <si>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</si>
  <si>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</si>
  <si>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</si>
  <si>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</si>
  <si>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</si>
  <si>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</si>
  <si>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</si>
  <si>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</si>
  <si>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</si>
  <si>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</si>
  <si>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</si>
  <si>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</si>
  <si>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</si>
  <si>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</si>
  <si>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</si>
  <si>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</si>
  <si>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</si>
  <si>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</si>
  <si>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</si>
  <si>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</si>
  <si>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</si>
  <si>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</si>
  <si>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</si>
  <si>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</si>
  <si>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</si>
  <si>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</si>
  <si>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</si>
  <si>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</si>
  <si>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</si>
  <si>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</si>
  <si>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</si>
  <si>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</si>
  <si>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</si>
  <si>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</si>
  <si>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</si>
  <si>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</si>
  <si>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</si>
  <si>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</si>
  <si>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</si>
  <si>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</si>
  <si>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</si>
  <si>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</si>
  <si>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</si>
  <si>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</si>
  <si>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</si>
  <si>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</si>
  <si>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</si>
  <si>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</si>
  <si>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</si>
  <si>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</si>
  <si>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</si>
  <si>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</si>
  <si>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</si>
  <si>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</si>
  <si>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</si>
  <si>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</si>
  <si>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</si>
  <si>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</si>
  <si>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</si>
  <si>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</si>
  <si>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</si>
  <si>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</si>
  <si>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</si>
  <si>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</si>
  <si>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</si>
  <si>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</si>
  <si>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</si>
  <si>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</si>
  <si>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</si>
  <si>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</si>
  <si>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</si>
  <si>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</si>
  <si>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</si>
  <si>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</si>
  <si>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</si>
  <si>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</si>
  <si>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</si>
  <si>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</si>
  <si>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</si>
  <si>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</si>
  <si>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</si>
  <si>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</si>
  <si>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</si>
  <si>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</si>
  <si>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</si>
  <si>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</si>
  <si>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</si>
  <si>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</si>
  <si>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</si>
  <si>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</si>
  <si>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</si>
  <si>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</si>
  <si>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</si>
  <si>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</si>
  <si>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</si>
  <si>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</si>
  <si>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</si>
  <si>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</si>
  <si>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</si>
  <si>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</si>
  <si>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</si>
  <si>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</si>
  <si>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</si>
  <si>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</si>
  <si>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</si>
  <si>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</si>
  <si>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</si>
  <si>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</si>
  <si>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</si>
  <si>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</si>
  <si>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</si>
  <si>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</si>
  <si>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</si>
  <si>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</si>
  <si>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</si>
  <si>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</si>
  <si>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</si>
  <si>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</si>
  <si>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</si>
  <si>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</si>
  <si>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</si>
  <si>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</si>
  <si>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</si>
  <si>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</si>
  <si>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</si>
  <si>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</si>
  <si>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</si>
  <si>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</si>
  <si>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</si>
  <si>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</si>
  <si>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</si>
  <si>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</si>
  <si>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</si>
  <si>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</si>
  <si>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</si>
  <si>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</si>
  <si>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</si>
  <si>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</si>
  <si>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</si>
  <si>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</si>
  <si>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</si>
  <si>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</si>
  <si>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</si>
  <si>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</si>
  <si>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</si>
  <si>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</si>
  <si>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</si>
  <si>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</si>
  <si>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</si>
  <si>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</si>
  <si>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</si>
  <si>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</si>
  <si>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</si>
  <si>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</si>
  <si>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</si>
  <si>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</si>
  <si>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</si>
  <si>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</si>
  <si>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</si>
  <si>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</si>
  <si>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</si>
  <si>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</si>
  <si>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</si>
  <si>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</si>
  <si>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</si>
  <si>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</si>
  <si>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</si>
  <si>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</si>
  <si>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</si>
  <si>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</si>
  <si>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</si>
  <si>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</si>
  <si>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</si>
  <si>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</si>
  <si>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</si>
  <si>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</si>
  <si>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</si>
  <si>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</si>
  <si>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</si>
  <si>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</si>
  <si>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</si>
  <si>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</si>
  <si>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</si>
  <si>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</si>
  <si>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</si>
  <si>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</si>
  <si>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</si>
  <si>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</si>
  <si>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</si>
  <si>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</si>
  <si>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</si>
  <si>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</si>
  <si>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</si>
  <si>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</si>
  <si>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</si>
  <si>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</si>
  <si>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</si>
  <si>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</si>
  <si>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</si>
  <si>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</si>
  <si>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</si>
  <si>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</si>
  <si>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</si>
  <si>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</si>
  <si>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</si>
  <si>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</si>
  <si>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</si>
  <si>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</si>
  <si>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</si>
  <si>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</si>
  <si>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</si>
  <si>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</si>
  <si>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</si>
  <si>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</si>
  <si>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</si>
  <si>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</si>
  <si>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</si>
  <si>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</si>
  <si>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</si>
  <si>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</si>
  <si>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</si>
  <si>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</si>
  <si>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</si>
  <si>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</si>
  <si>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</si>
  <si>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</si>
  <si>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</si>
  <si>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</si>
  <si>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</si>
  <si>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</si>
  <si>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</si>
  <si>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</si>
  <si>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</si>
  <si>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</si>
  <si>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</si>
  <si>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</si>
  <si>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</si>
  <si>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</si>
  <si>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</si>
  <si>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</si>
  <si>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</si>
  <si>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</si>
  <si>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</si>
  <si>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</si>
  <si>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</si>
  <si>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</si>
  <si>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</si>
  <si>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</si>
  <si>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</si>
  <si>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</si>
  <si>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</si>
  <si>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</si>
  <si>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</si>
  <si>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</si>
  <si>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</si>
  <si>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</si>
  <si>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</si>
  <si>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</si>
  <si>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</si>
  <si>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</si>
  <si>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</si>
  <si>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</si>
  <si>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</si>
  <si>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</si>
  <si>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</si>
  <si>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</si>
  <si>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</si>
  <si>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</si>
  <si>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</si>
  <si>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</si>
  <si>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</si>
  <si>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</si>
  <si>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</si>
  <si>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</si>
  <si>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</si>
  <si>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</si>
  <si>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</si>
  <si>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</si>
  <si>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</si>
  <si>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</si>
  <si>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</si>
  <si>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</si>
  <si>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</si>
  <si>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</si>
  <si>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</si>
  <si>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</si>
  <si>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</si>
  <si>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</si>
  <si>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</si>
  <si>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</si>
  <si>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</si>
  <si>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</si>
  <si>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</si>
  <si>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</si>
  <si>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</si>
  <si>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</si>
  <si>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</si>
  <si>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</si>
  <si>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</si>
  <si>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</si>
  <si>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</si>
  <si>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</si>
  <si>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</si>
  <si>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</si>
  <si>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</si>
  <si>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</si>
  <si>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</si>
  <si>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</si>
  <si>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</si>
  <si>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</si>
  <si>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</si>
  <si>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</si>
  <si>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</si>
  <si>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</si>
  <si>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</si>
  <si>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</si>
  <si>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</si>
  <si>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</si>
  <si>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</si>
  <si>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</si>
  <si>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</si>
  <si>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</si>
  <si>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</si>
  <si>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</si>
  <si>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</si>
  <si>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</si>
  <si>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</si>
  <si>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</si>
  <si>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</si>
  <si>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</si>
  <si>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</si>
  <si>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</si>
  <si>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</si>
  <si>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</si>
  <si>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</si>
  <si>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</si>
  <si>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</si>
  <si>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</si>
  <si>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</si>
  <si>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</si>
  <si>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</si>
  <si>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</si>
  <si>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</si>
  <si>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</si>
  <si>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</si>
  <si>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</si>
  <si>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</si>
  <si>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</si>
  <si>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</si>
  <si>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</si>
  <si>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</si>
  <si>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</si>
  <si>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</si>
  <si>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</si>
  <si>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</si>
  <si>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</si>
  <si>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</si>
  <si>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</si>
  <si>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</si>
  <si>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</si>
  <si>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</si>
  <si>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</si>
  <si>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</si>
  <si>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</si>
  <si>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</si>
  <si>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</si>
  <si>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</si>
  <si>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</si>
  <si>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</si>
  <si>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</si>
  <si>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</si>
  <si>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</si>
  <si>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</si>
  <si>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</si>
  <si>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</si>
  <si>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</si>
  <si>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</si>
  <si>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</si>
  <si>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</si>
  <si>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</si>
  <si>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</si>
  <si>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</si>
  <si>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</si>
  <si>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</si>
  <si>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</si>
  <si>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</si>
  <si>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</si>
  <si>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</si>
  <si>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</si>
  <si>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</si>
  <si>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</si>
  <si>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</si>
  <si>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</si>
  <si>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</si>
  <si>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</si>
  <si>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</si>
  <si>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</si>
  <si>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</si>
  <si>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</si>
  <si>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</si>
  <si>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</si>
  <si>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</si>
  <si>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</si>
  <si>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</si>
  <si>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</si>
  <si>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</si>
  <si>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</si>
  <si>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</si>
  <si>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</si>
  <si>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</si>
  <si>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</si>
  <si>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</si>
  <si>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</si>
  <si>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</si>
  <si>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</si>
  <si>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</si>
  <si>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</si>
  <si>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</si>
  <si>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</si>
  <si>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</si>
  <si>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</si>
  <si>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</si>
  <si>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</si>
  <si>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</si>
  <si>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</si>
  <si>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</si>
  <si>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</si>
  <si>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</si>
  <si>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</si>
  <si>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</si>
  <si>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</si>
  <si>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</si>
  <si>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</si>
  <si>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</si>
  <si>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</si>
  <si>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</si>
  <si>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</si>
  <si>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</si>
  <si>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</si>
  <si>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</si>
  <si>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</si>
  <si>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</si>
  <si>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</si>
  <si>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</si>
  <si>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</si>
  <si>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</si>
  <si>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</si>
  <si>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</si>
  <si>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</si>
  <si>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</si>
  <si>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</si>
  <si>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</si>
  <si>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</si>
  <si>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</si>
  <si>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</si>
  <si>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</si>
  <si>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</si>
  <si>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</si>
  <si>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</si>
  <si>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</si>
  <si>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</si>
  <si>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</si>
  <si>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</si>
  <si>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</si>
  <si>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</si>
  <si>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</si>
  <si>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</si>
  <si>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</si>
  <si>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</si>
  <si>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</si>
  <si>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</si>
  <si>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</si>
  <si>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</si>
  <si>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</si>
  <si>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</si>
  <si>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</si>
  <si>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</si>
  <si>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</si>
  <si>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</si>
  <si>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</si>
  <si>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</si>
  <si>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</si>
  <si>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</si>
  <si>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</si>
  <si>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</si>
  <si>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</si>
  <si>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</si>
  <si>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</si>
  <si>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</si>
  <si>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</si>
  <si>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</si>
  <si>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</si>
  <si>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</si>
  <si>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</si>
  <si>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</si>
  <si>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</si>
  <si>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</si>
  <si>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</si>
  <si>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</si>
  <si>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</si>
  <si>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</si>
  <si>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</si>
  <si>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</si>
  <si>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</si>
  <si>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</si>
  <si>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</si>
  <si>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</si>
  <si>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</si>
  <si>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</si>
  <si>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</si>
  <si>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</si>
  <si>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</si>
  <si>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</si>
  <si>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</si>
  <si>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</si>
  <si>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</si>
  <si>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</si>
  <si>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</si>
  <si>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</si>
  <si>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</si>
  <si>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</si>
  <si>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</si>
  <si>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</si>
  <si>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</si>
  <si>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</si>
  <si>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</si>
  <si>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</si>
  <si>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</si>
  <si>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</si>
  <si>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</si>
  <si>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</si>
  <si>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</si>
  <si>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</si>
  <si>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</si>
  <si>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</si>
  <si>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</si>
  <si>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</si>
  <si>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</si>
  <si>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</si>
  <si>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</si>
  <si>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</si>
  <si>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</si>
  <si>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</si>
  <si>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</si>
  <si>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</si>
  <si>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</si>
  <si>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</si>
  <si>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</si>
  <si>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</si>
  <si>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</si>
  <si>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</si>
  <si>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</si>
  <si>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</si>
  <si>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</si>
  <si>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</si>
  <si>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</si>
  <si>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</si>
  <si>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</si>
  <si>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</si>
  <si>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</si>
  <si>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</si>
  <si>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</si>
  <si>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</si>
  <si>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</si>
  <si>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</si>
  <si>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</si>
  <si>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</si>
  <si>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</si>
  <si>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</si>
  <si>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</si>
  <si>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</si>
  <si>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</si>
  <si>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</si>
  <si>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</si>
  <si>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</si>
  <si>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</si>
  <si>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</si>
  <si>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</si>
  <si>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</si>
  <si>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</si>
  <si>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</si>
  <si>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</si>
  <si>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</si>
  <si>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</si>
  <si>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</si>
  <si>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</si>
  <si>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</si>
  <si>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</si>
  <si>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</si>
  <si>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</si>
  <si>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</si>
  <si>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</si>
  <si>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</si>
  <si>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</si>
  <si>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</si>
  <si>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</si>
  <si>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</si>
  <si>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</si>
  <si>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</si>
  <si>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</si>
  <si>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</si>
  <si>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</si>
  <si>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</si>
  <si>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</si>
  <si>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</si>
  <si>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</si>
  <si>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</si>
  <si>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</si>
  <si>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</si>
  <si>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</si>
  <si>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</si>
  <si>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</si>
  <si>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</si>
  <si>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</si>
  <si>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</si>
  <si>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</si>
  <si>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</si>
  <si>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</si>
  <si>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</si>
  <si>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</si>
  <si>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</si>
  <si>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</si>
  <si>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</si>
  <si>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</si>
  <si>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</si>
  <si>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</si>
  <si>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</si>
  <si>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</si>
  <si>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</si>
  <si>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</si>
  <si>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</si>
  <si>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</si>
  <si>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</si>
  <si>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</si>
  <si>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</si>
  <si>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</si>
  <si>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</si>
  <si>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</si>
  <si>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</si>
  <si>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</si>
  <si>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</si>
  <si>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</si>
  <si>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</si>
  <si>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</si>
  <si>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</si>
  <si>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</si>
  <si>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</si>
  <si>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</si>
  <si>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</si>
  <si>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</si>
  <si>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</si>
  <si>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</si>
  <si>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</si>
  <si>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</si>
  <si>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</si>
  <si>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</si>
  <si>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</si>
  <si>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</si>
  <si>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</si>
  <si>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</si>
  <si>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</si>
  <si>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</si>
  <si>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</si>
  <si>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</si>
  <si>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</si>
  <si>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</si>
  <si>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</si>
  <si>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</si>
  <si>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</si>
  <si>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</si>
  <si>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</si>
  <si>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</si>
  <si>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</si>
  <si>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</si>
  <si>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</si>
  <si>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</si>
  <si>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</si>
  <si>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</si>
  <si>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</si>
  <si>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</si>
  <si>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</si>
  <si>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</si>
  <si>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</si>
  <si>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</si>
  <si>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</si>
  <si>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</si>
  <si>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</si>
  <si>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</si>
  <si>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</si>
  <si>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</si>
  <si>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</si>
  <si>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</si>
  <si>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</si>
  <si>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</si>
  <si>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</si>
  <si>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</si>
  <si>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</si>
  <si>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</si>
  <si>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</si>
  <si>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</si>
  <si>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</si>
  <si>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</si>
  <si>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</si>
  <si>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</si>
  <si>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</si>
  <si>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</si>
  <si>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</si>
  <si>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</si>
  <si>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</si>
  <si>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</si>
  <si>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</si>
  <si>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</si>
  <si>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</si>
  <si>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</si>
  <si>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</si>
  <si>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</si>
  <si>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</si>
  <si>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</si>
  <si>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</si>
  <si>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</si>
  <si>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</si>
  <si>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</si>
  <si>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</si>
  <si>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</si>
  <si>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</si>
  <si>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</si>
  <si>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</si>
  <si>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</si>
  <si>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</si>
  <si>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</si>
  <si>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</si>
  <si>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</si>
  <si>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</si>
  <si>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</si>
  <si>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</si>
  <si>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</si>
  <si>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</si>
  <si>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</si>
  <si>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</si>
  <si>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</si>
  <si>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</si>
  <si>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</si>
  <si>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</si>
  <si>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</si>
  <si>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</si>
  <si>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</si>
  <si>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</si>
  <si>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</si>
  <si>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</si>
  <si>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</si>
  <si>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</si>
  <si>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</si>
  <si>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</si>
  <si>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</si>
  <si>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</si>
  <si>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</si>
  <si>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</si>
  <si>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</si>
  <si>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</si>
  <si>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</si>
  <si>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</si>
  <si>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</si>
  <si>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</si>
  <si>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</si>
  <si>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</si>
  <si>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</si>
  <si>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</si>
  <si>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</si>
  <si>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</si>
  <si>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</si>
  <si>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</si>
  <si>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</si>
  <si>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</si>
  <si>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</si>
  <si>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</si>
  <si>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</si>
  <si>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</si>
  <si>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</si>
  <si>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</si>
  <si>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</si>
  <si>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</si>
  <si>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</si>
  <si>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</si>
  <si>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</si>
  <si>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</si>
  <si>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</si>
  <si>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</si>
  <si>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</si>
  <si>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</si>
  <si>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</si>
  <si>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</si>
  <si>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</si>
  <si>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</si>
  <si>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</si>
  <si>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</si>
  <si>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</si>
  <si>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</si>
  <si>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</si>
  <si>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</si>
  <si>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</si>
  <si>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</si>
  <si>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</si>
  <si>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</si>
  <si>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</si>
  <si>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</si>
  <si>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</si>
  <si>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</si>
  <si>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</si>
  <si>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</si>
  <si>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</si>
  <si>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</si>
  <si>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</si>
  <si>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</si>
  <si>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</si>
  <si>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</si>
  <si>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</si>
  <si>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</si>
  <si>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</si>
  <si>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</si>
  <si>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</si>
  <si>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</si>
  <si>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</si>
  <si>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</si>
  <si>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</si>
  <si>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</si>
  <si>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</si>
  <si>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</si>
  <si>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</si>
  <si>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</si>
  <si>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</si>
  <si>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</si>
  <si>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</si>
  <si>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</si>
  <si>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</si>
  <si>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</si>
  <si>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</si>
  <si>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</si>
  <si>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</si>
  <si>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</si>
  <si>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</si>
  <si>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</si>
  <si>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</si>
  <si>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</si>
  <si>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</si>
  <si>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</si>
  <si>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</si>
  <si>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</si>
  <si>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</si>
  <si>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</si>
  <si>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</si>
  <si>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</si>
  <si>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</si>
  <si>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</si>
  <si>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</si>
  <si>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</si>
  <si>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</si>
  <si>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</si>
  <si>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</si>
  <si>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</si>
  <si>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</si>
  <si>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</si>
  <si>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</si>
  <si>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</si>
  <si>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</si>
  <si>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</si>
  <si>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</si>
  <si>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</si>
  <si>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</si>
  <si>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</si>
  <si>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</si>
  <si>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</si>
  <si>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</si>
  <si>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</si>
  <si>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</si>
  <si>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</si>
  <si>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</si>
  <si>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</si>
  <si>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</si>
  <si>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</si>
  <si>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</si>
  <si>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</si>
  <si>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</si>
  <si>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</si>
  <si>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</si>
  <si>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</si>
  <si>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</si>
  <si>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</si>
  <si>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</si>
  <si>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</si>
  <si>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</si>
  <si>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</si>
  <si>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</si>
  <si>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</si>
  <si>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</si>
  <si>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</si>
  <si>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</si>
  <si>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</si>
  <si>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</si>
  <si>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</si>
  <si>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</si>
  <si>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</si>
  <si>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</si>
  <si>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</si>
  <si>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</si>
  <si>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</si>
  <si>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</si>
  <si>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</si>
  <si>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</si>
  <si>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</si>
  <si>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</si>
  <si>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</si>
  <si>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</si>
  <si>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</si>
  <si>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</si>
  <si>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</si>
  <si>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</si>
  <si>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</si>
  <si>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</si>
  <si>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</si>
  <si>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</si>
  <si>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</si>
  <si>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</si>
  <si>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</si>
  <si>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</si>
  <si>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</si>
  <si>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</si>
  <si>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</si>
  <si>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</si>
  <si>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</si>
  <si>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</si>
  <si>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</si>
  <si>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</si>
  <si>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</si>
  <si>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</si>
  <si>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</si>
  <si>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</si>
  <si>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</si>
  <si>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</si>
  <si>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</si>
  <si>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</si>
  <si>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</si>
  <si>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</si>
  <si>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</si>
  <si>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</si>
  <si>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</si>
  <si>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</si>
  <si>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</si>
  <si>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</si>
  <si>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</si>
  <si>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</si>
  <si>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</si>
  <si>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</si>
  <si>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</si>
  <si>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</si>
  <si>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</si>
  <si>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</si>
  <si>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</si>
  <si>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</si>
  <si>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</si>
  <si>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</si>
  <si>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</si>
  <si>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</si>
  <si>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</si>
  <si>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</si>
  <si>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</si>
  <si>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</si>
  <si>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</si>
  <si>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</si>
  <si>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</si>
  <si>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</si>
  <si>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</si>
  <si>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</si>
  <si>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</si>
  <si>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</si>
  <si>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</si>
  <si>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</si>
  <si>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</si>
  <si>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</si>
  <si>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</si>
  <si>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</si>
  <si>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</si>
  <si>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</si>
  <si>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</si>
  <si>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</si>
  <si>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</si>
  <si>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</si>
  <si>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</si>
  <si>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</si>
  <si>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</si>
  <si>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</si>
  <si>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</si>
  <si>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</si>
  <si>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</si>
  <si>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</si>
  <si>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</si>
  <si>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</si>
  <si>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</si>
  <si>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</si>
  <si>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</si>
  <si>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</si>
  <si>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</si>
  <si>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</si>
  <si>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</si>
  <si>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</si>
  <si>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</si>
  <si>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</si>
  <si>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</si>
  <si>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</si>
  <si>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</si>
  <si>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</si>
  <si>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</si>
  <si>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</si>
  <si>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</si>
  <si>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</si>
  <si>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</si>
  <si>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</si>
  <si>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</si>
  <si>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</si>
  <si>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</si>
  <si>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</si>
  <si>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</si>
  <si>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</si>
  <si>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</si>
  <si>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</si>
  <si>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</si>
  <si>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</si>
  <si>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</si>
  <si>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</si>
  <si>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</si>
  <si>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</si>
  <si>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</si>
  <si>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</si>
  <si>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</si>
  <si>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</si>
  <si>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</si>
  <si>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</si>
  <si>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</si>
  <si>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</si>
  <si>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</si>
  <si>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</si>
  <si>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</si>
  <si>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</si>
  <si>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</si>
  <si>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</si>
  <si>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</si>
  <si>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</si>
  <si>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</si>
  <si>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</si>
  <si>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</si>
  <si>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</si>
  <si>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</si>
  <si>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</si>
  <si>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</si>
  <si>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</si>
  <si>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</si>
  <si>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</si>
  <si>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</si>
  <si>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</si>
  <si>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</si>
  <si>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</si>
  <si>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</si>
  <si>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</si>
  <si>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</si>
  <si>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</si>
  <si>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</si>
  <si>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</si>
  <si>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</si>
  <si>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</si>
  <si>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</si>
  <si>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</si>
  <si>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</si>
  <si>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</si>
  <si>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</si>
  <si>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</si>
  <si>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</si>
  <si>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</si>
  <si>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</si>
  <si>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</si>
  <si>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</si>
  <si>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</si>
  <si>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</si>
  <si>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</si>
  <si>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</si>
  <si>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</si>
  <si>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</si>
  <si>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</si>
  <si>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</si>
  <si>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</si>
  <si>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</si>
  <si>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</si>
  <si>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</si>
  <si>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</si>
  <si>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</si>
  <si>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</si>
  <si>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</si>
  <si>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</si>
  <si>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</si>
  <si>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</si>
  <si>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</si>
  <si>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</si>
  <si>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</si>
  <si>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</si>
  <si>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</si>
  <si>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</si>
  <si>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</si>
  <si>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</si>
  <si>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</si>
  <si>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</si>
  <si>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</si>
  <si>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</si>
  <si>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</si>
  <si>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</si>
  <si>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</si>
  <si>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</si>
  <si>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</si>
  <si>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</si>
  <si>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</si>
  <si>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</si>
  <si>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</si>
  <si>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</si>
  <si>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</si>
  <si>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</si>
  <si>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</si>
  <si>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</si>
  <si>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</si>
  <si>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</si>
  <si>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</si>
  <si>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</si>
  <si>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</si>
  <si>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</si>
  <si>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</si>
  <si>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</si>
  <si>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</si>
  <si>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</si>
  <si>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</si>
  <si>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</si>
  <si>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</si>
  <si>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</si>
  <si>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</si>
  <si>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</si>
  <si>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</si>
  <si>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</si>
  <si>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</si>
  <si>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</si>
  <si>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</si>
  <si>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</si>
  <si>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</si>
  <si>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</si>
  <si>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</si>
  <si>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</si>
  <si>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</si>
  <si>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</si>
  <si>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</si>
  <si>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</si>
  <si>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</si>
  <si>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</si>
  <si>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</si>
  <si>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</si>
  <si>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</si>
  <si>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</si>
  <si>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</si>
  <si>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</si>
  <si>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</si>
  <si>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</si>
  <si>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</si>
  <si>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</si>
  <si>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</si>
  <si>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</si>
  <si>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</si>
  <si>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</si>
  <si>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</si>
  <si>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</si>
  <si>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</si>
  <si>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</si>
  <si>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</si>
  <si>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</si>
  <si>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</si>
  <si>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</si>
  <si>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</si>
  <si>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</si>
  <si>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</si>
  <si>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</si>
  <si>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</si>
  <si>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</si>
  <si>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</si>
  <si>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</si>
  <si>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</si>
  <si>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</si>
  <si>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</si>
  <si>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</si>
  <si>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</si>
  <si>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</si>
  <si>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</si>
  <si>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</si>
  <si>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</si>
  <si>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</si>
  <si>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</si>
  <si>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</si>
  <si>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</si>
  <si>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</si>
  <si>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</si>
  <si>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</si>
  <si>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</si>
  <si>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</si>
  <si>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</si>
  <si>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</si>
  <si>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</si>
  <si>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</si>
  <si>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</si>
  <si>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</si>
  <si>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</si>
  <si>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</si>
  <si>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</si>
  <si>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</si>
  <si>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</si>
  <si>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</si>
  <si>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</si>
  <si>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</si>
  <si>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</si>
  <si>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</si>
  <si>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</si>
  <si>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</si>
  <si>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</si>
  <si>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</si>
  <si>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</si>
  <si>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</si>
  <si>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</si>
  <si>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</si>
  <si>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</si>
  <si>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</si>
  <si>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</si>
  <si>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</si>
  <si>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</si>
  <si>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</si>
  <si>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</si>
  <si>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</si>
  <si>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</si>
  <si>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</si>
  <si>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</si>
  <si>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</si>
  <si>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</si>
  <si>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</si>
  <si>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</si>
  <si>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</si>
  <si>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</si>
  <si>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</si>
  <si>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</si>
  <si>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</si>
  <si>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</si>
  <si>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</si>
  <si>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</si>
  <si>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</si>
  <si>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</si>
  <si>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</si>
  <si>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</si>
  <si>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</si>
  <si>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</si>
  <si>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</si>
  <si>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</si>
  <si>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</si>
  <si>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</si>
  <si>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</si>
  <si>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</si>
  <si>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</si>
  <si>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</si>
  <si>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</si>
  <si>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</si>
  <si>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</si>
  <si>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</si>
  <si>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</si>
  <si>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</si>
  <si>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</si>
  <si>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</si>
  <si>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</si>
  <si>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</si>
  <si>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</si>
  <si>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</si>
  <si>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</si>
  <si>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</si>
  <si>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</si>
  <si>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</si>
  <si>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</si>
  <si>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</si>
  <si>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</si>
  <si>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</si>
  <si>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</si>
  <si>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</si>
  <si>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</si>
  <si>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</si>
  <si>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</si>
  <si>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</si>
  <si>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</si>
  <si>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</si>
  <si>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</si>
  <si>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</si>
  <si>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</si>
  <si>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</si>
  <si>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</si>
  <si>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</si>
  <si>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</si>
  <si>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</si>
  <si>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</si>
  <si>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</si>
  <si>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</si>
  <si>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</si>
  <si>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</si>
  <si>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</si>
  <si>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</si>
  <si>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</si>
  <si>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</si>
  <si>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</si>
  <si>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</si>
  <si>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</si>
  <si>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</si>
  <si>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</si>
  <si>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</si>
  <si>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</si>
  <si>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</si>
  <si>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</si>
  <si>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</si>
  <si>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</si>
  <si>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</si>
  <si>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</si>
  <si>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</si>
  <si>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</si>
  <si>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</si>
  <si>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</si>
  <si>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</si>
  <si>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</si>
  <si>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</si>
  <si>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</si>
  <si>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</si>
  <si>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</si>
  <si>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</si>
  <si>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</si>
  <si>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</si>
  <si>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</si>
  <si>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</si>
  <si>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</si>
  <si>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</si>
  <si>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</si>
  <si>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</si>
  <si>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</si>
  <si>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</si>
  <si>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</si>
  <si>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</si>
  <si>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</si>
  <si>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</si>
  <si>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</si>
  <si>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</si>
  <si>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</si>
  <si>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</si>
  <si>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</si>
  <si>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</si>
  <si>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</si>
  <si>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</si>
  <si>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</si>
  <si>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</si>
  <si>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</si>
  <si>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</si>
  <si>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</si>
  <si>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</si>
  <si>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</si>
  <si>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</si>
  <si>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</si>
  <si>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</si>
  <si>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</si>
  <si>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</si>
  <si>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</si>
  <si>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</si>
  <si>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</si>
  <si>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</si>
  <si>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</si>
  <si>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</si>
  <si>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</si>
  <si>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</si>
  <si>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</si>
  <si>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</si>
  <si>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</si>
  <si>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</si>
  <si>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</si>
  <si>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</si>
  <si>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</si>
  <si>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</si>
  <si>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</si>
  <si>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</si>
  <si>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</si>
  <si>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</si>
  <si>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</si>
  <si>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</si>
  <si>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</si>
  <si>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</si>
  <si>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</si>
  <si>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</si>
  <si>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</si>
  <si>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</si>
  <si>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</si>
  <si>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</si>
  <si>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</si>
  <si>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</si>
  <si>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</si>
  <si>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</si>
  <si>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</si>
  <si>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</si>
  <si>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</si>
  <si>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</si>
  <si>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</si>
  <si>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</si>
  <si>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</si>
  <si>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</si>
  <si>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</si>
  <si>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</si>
  <si>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</si>
  <si>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</si>
  <si>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</si>
  <si>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</si>
  <si>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</si>
  <si>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</si>
  <si>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</si>
  <si>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</si>
  <si>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</si>
  <si>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</si>
  <si>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</si>
  <si>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</si>
  <si>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</si>
  <si>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</si>
  <si>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</si>
  <si>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</si>
  <si>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</si>
  <si>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</si>
  <si>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</si>
  <si>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</si>
  <si>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</si>
  <si>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</si>
  <si>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</si>
  <si>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</si>
  <si>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</si>
  <si>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</si>
  <si>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</si>
  <si>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</si>
  <si>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</si>
  <si>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</si>
  <si>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</si>
  <si>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</si>
  <si>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</si>
  <si>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</si>
  <si>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</si>
  <si>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</si>
  <si>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</si>
  <si>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</si>
  <si>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</si>
  <si>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</si>
  <si>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</si>
  <si>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</si>
  <si>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</si>
  <si>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</si>
  <si>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</si>
  <si>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</si>
  <si>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</si>
  <si>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</si>
  <si>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</si>
  <si>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</si>
  <si>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</si>
  <si>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</si>
  <si>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</si>
  <si>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</si>
  <si>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</si>
  <si>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</si>
  <si>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</si>
  <si>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</si>
  <si>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</si>
  <si>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</si>
  <si>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</si>
  <si>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</si>
  <si>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</si>
  <si>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</si>
  <si>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</si>
  <si>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</si>
  <si>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</si>
  <si>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</si>
  <si>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</si>
  <si>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</si>
  <si>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</si>
  <si>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</si>
  <si>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</si>
  <si>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</si>
  <si>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</si>
  <si>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</si>
  <si>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</si>
  <si>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</si>
  <si>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</si>
  <si>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</si>
  <si>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</si>
  <si>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</si>
  <si>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</si>
  <si>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</si>
  <si>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</si>
  <si>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</si>
  <si>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</si>
  <si>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</si>
  <si>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</si>
  <si>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</si>
  <si>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</si>
  <si>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</si>
  <si>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</si>
  <si>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</si>
  <si>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</si>
  <si>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</si>
  <si>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</si>
  <si>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</si>
  <si>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</si>
  <si>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</si>
  <si>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</si>
  <si>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</si>
  <si>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</si>
  <si>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</si>
  <si>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</si>
  <si>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</si>
  <si>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</si>
  <si>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</si>
  <si>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</si>
  <si>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</si>
  <si>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</si>
  <si>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</si>
  <si>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</si>
  <si>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</si>
  <si>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</si>
  <si>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</si>
  <si>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</si>
  <si>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</si>
  <si>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</si>
  <si>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</si>
  <si>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</si>
  <si>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</si>
  <si>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</si>
  <si>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</si>
  <si>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</si>
  <si>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</si>
  <si>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</si>
  <si>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</si>
  <si>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</si>
  <si>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</si>
  <si>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</si>
  <si>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</si>
  <si>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</si>
  <si>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</si>
  <si>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</si>
  <si>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</si>
  <si>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</si>
  <si>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</si>
  <si>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</si>
  <si>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</si>
  <si>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</si>
  <si>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</si>
  <si>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</si>
  <si>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</si>
  <si>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</si>
  <si>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</si>
  <si>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</si>
  <si>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</si>
  <si>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</si>
  <si>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</si>
  <si>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</si>
  <si>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</si>
  <si>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</si>
  <si>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</si>
  <si>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</si>
  <si>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</si>
  <si>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</si>
  <si>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</si>
  <si>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</si>
  <si>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</si>
  <si>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</si>
  <si>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</si>
  <si>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</si>
  <si>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</si>
  <si>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</si>
  <si>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</si>
  <si>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</si>
  <si>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</si>
  <si>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</si>
  <si>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</si>
  <si>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</si>
  <si>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</si>
  <si>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</si>
  <si>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</si>
  <si>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</si>
  <si>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</si>
  <si>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</si>
  <si>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</si>
  <si>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</si>
  <si>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</si>
  <si>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</si>
  <si>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</si>
  <si>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</si>
  <si>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</si>
  <si>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</si>
  <si>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</si>
  <si>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</si>
  <si>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</si>
  <si>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</si>
  <si>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</si>
  <si>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</si>
  <si>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</si>
  <si>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</si>
  <si>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</si>
  <si>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</si>
  <si>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</si>
  <si>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</si>
  <si>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</si>
  <si>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</si>
  <si>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</si>
  <si>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</si>
  <si>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</si>
  <si>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</si>
  <si>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</si>
  <si>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</si>
  <si>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</si>
  <si>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</si>
  <si>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</si>
  <si>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</si>
  <si>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</si>
  <si>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</si>
  <si>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</si>
  <si>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</si>
  <si>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</si>
  <si>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</si>
  <si>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</si>
  <si>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</si>
  <si>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</si>
  <si>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</si>
  <si>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</si>
  <si>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</si>
  <si>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</si>
  <si>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</si>
  <si>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</si>
  <si>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</si>
  <si>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</si>
  <si>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</si>
  <si>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</si>
  <si>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</si>
  <si>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</si>
  <si>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</si>
  <si>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</si>
  <si>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</si>
  <si>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</si>
  <si>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</si>
  <si>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</si>
  <si>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</si>
  <si>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</si>
  <si>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</si>
  <si>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</si>
  <si>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</si>
  <si>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</si>
  <si>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</si>
  <si>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</si>
  <si>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</si>
  <si>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</si>
  <si>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</si>
  <si>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</si>
  <si>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</si>
  <si>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</si>
  <si>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</si>
  <si>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</si>
  <si>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</si>
  <si>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</si>
  <si>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</si>
  <si>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</si>
  <si>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</si>
  <si>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</si>
  <si>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</si>
  <si>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</si>
  <si>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</si>
  <si>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</si>
  <si>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</si>
  <si>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</si>
  <si>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</si>
  <si>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</si>
  <si>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</si>
  <si>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</si>
  <si>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</si>
  <si>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</si>
  <si>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</si>
  <si>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</si>
  <si>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</si>
  <si>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</si>
  <si>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</si>
  <si>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</si>
  <si>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</si>
  <si>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</si>
  <si>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</si>
  <si>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</si>
  <si>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</si>
  <si>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</si>
  <si>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</si>
  <si>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</si>
  <si>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</si>
  <si>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</si>
  <si>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</si>
  <si>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</si>
  <si>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</si>
  <si>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</si>
  <si>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</si>
  <si>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</si>
  <si>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</si>
  <si>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</si>
  <si>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</si>
  <si>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</si>
  <si>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</si>
  <si>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</si>
  <si>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</si>
  <si>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</si>
  <si>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</si>
  <si>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</si>
  <si>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</si>
  <si>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</si>
  <si>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</si>
  <si>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</si>
  <si>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</si>
  <si>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</si>
  <si>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</si>
  <si>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</si>
  <si>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</si>
  <si>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</si>
  <si>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</si>
  <si>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</si>
  <si>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</si>
  <si>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</si>
  <si>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</si>
  <si>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</si>
  <si>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</si>
  <si>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</si>
  <si>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</si>
  <si>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</si>
  <si>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</si>
  <si>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</si>
  <si>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</si>
  <si>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</si>
  <si>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</si>
  <si>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</si>
  <si>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</si>
  <si>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</si>
  <si>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</si>
  <si>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</si>
  <si>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</si>
  <si>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</si>
  <si>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</si>
  <si>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</si>
  <si>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</si>
  <si>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</si>
  <si>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</si>
  <si>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</si>
  <si>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</si>
  <si>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</si>
  <si>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</si>
  <si>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</si>
  <si>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</si>
  <si>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</si>
  <si>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</si>
  <si>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</si>
  <si>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</si>
  <si>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</si>
  <si>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</si>
  <si>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</si>
  <si>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</si>
  <si>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</si>
  <si>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</si>
  <si>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</si>
  <si>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</si>
  <si>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</si>
  <si>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</si>
  <si>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</si>
  <si>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</si>
  <si>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</si>
  <si>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</si>
  <si>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</si>
  <si>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</si>
  <si>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</si>
  <si>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</si>
  <si>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</si>
  <si>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</si>
  <si>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</si>
  <si>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</si>
  <si>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</si>
  <si>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</si>
  <si>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</si>
  <si>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</si>
  <si>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</si>
  <si>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</si>
  <si>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</si>
  <si>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</si>
  <si>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</si>
  <si>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</si>
  <si>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</si>
  <si>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</si>
  <si>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</si>
  <si>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</si>
  <si>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</si>
  <si>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</si>
  <si>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</si>
  <si>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</si>
  <si>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</si>
  <si>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</si>
  <si>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</si>
  <si>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</si>
  <si>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</si>
  <si>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</si>
  <si>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</si>
  <si>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</si>
  <si>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</si>
  <si>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</si>
  <si>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</si>
  <si>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</si>
  <si>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</si>
  <si>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</si>
  <si>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</si>
  <si>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</si>
  <si>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</si>
  <si>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</si>
  <si>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</si>
  <si>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</si>
  <si>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</si>
  <si>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</si>
  <si>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</si>
  <si>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</si>
  <si>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</si>
  <si>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</si>
  <si>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</si>
  <si>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</si>
  <si>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</si>
  <si>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</si>
  <si>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</si>
  <si>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</si>
  <si>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</si>
  <si>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</si>
  <si>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</si>
  <si>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</si>
  <si>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</si>
  <si>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</si>
  <si>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</si>
  <si>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</si>
  <si>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</si>
  <si>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</si>
  <si>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</si>
  <si>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</si>
  <si>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</si>
  <si>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</si>
  <si>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</si>
  <si>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</si>
  <si>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</si>
  <si>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</si>
  <si>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</si>
  <si>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</si>
  <si>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</si>
  <si>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</si>
  <si>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</si>
  <si>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</si>
  <si>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</si>
  <si>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</si>
  <si>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</si>
  <si>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</si>
  <si>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</si>
  <si>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</si>
  <si>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</si>
  <si>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</si>
  <si>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</si>
  <si>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</si>
  <si>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</si>
  <si>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</si>
  <si>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</si>
  <si>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</si>
  <si>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</si>
  <si>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</si>
  <si>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</si>
  <si>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</si>
  <si>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</si>
  <si>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</si>
  <si>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</si>
  <si>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</si>
  <si>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</si>
  <si>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</si>
  <si>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</si>
  <si>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</si>
  <si>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</si>
  <si>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</si>
  <si>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</si>
  <si>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</si>
  <si>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</si>
  <si>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</si>
  <si>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</si>
  <si>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</si>
  <si>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</si>
  <si>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</si>
  <si>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</si>
  <si>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</si>
  <si>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</si>
  <si>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</si>
  <si>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</si>
  <si>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</si>
  <si>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</si>
  <si>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</si>
  <si>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</si>
  <si>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</si>
  <si>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</si>
  <si>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</si>
  <si>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</si>
  <si>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</si>
  <si>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</si>
  <si>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</si>
  <si>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</si>
  <si>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</si>
  <si>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</si>
  <si>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</si>
  <si>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</si>
  <si>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</si>
  <si>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</si>
  <si>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</si>
  <si>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</si>
  <si>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</si>
  <si>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</si>
  <si>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</si>
  <si>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</si>
  <si>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</si>
  <si>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</si>
  <si>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</si>
  <si>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</si>
  <si>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</si>
  <si>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</si>
  <si>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</si>
  <si>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</si>
  <si>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</si>
  <si>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</si>
  <si>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</si>
  <si>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</si>
  <si>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</si>
  <si>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</si>
  <si>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</si>
  <si>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</si>
  <si>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</si>
  <si>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</si>
  <si>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</si>
  <si>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</si>
  <si>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</si>
  <si>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</si>
  <si>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</si>
  <si>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</si>
  <si>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</si>
  <si>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</si>
  <si>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</si>
  <si>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</si>
  <si>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</si>
  <si>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</si>
  <si>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</si>
  <si>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</si>
  <si>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</si>
  <si>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</si>
  <si>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</si>
  <si>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</si>
  <si>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</si>
  <si>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</si>
  <si>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</si>
  <si>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</si>
  <si>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</si>
  <si>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</si>
  <si>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</si>
  <si>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</si>
  <si>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</si>
  <si>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</si>
  <si>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</si>
  <si>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</si>
  <si>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</si>
  <si>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</si>
  <si>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</si>
  <si>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</si>
  <si>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</si>
  <si>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</si>
  <si>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</si>
  <si>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</si>
  <si>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</si>
  <si>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</si>
  <si>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</si>
  <si>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</si>
  <si>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</si>
  <si>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</si>
  <si>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</si>
  <si>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</si>
  <si>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</si>
  <si>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</si>
  <si>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</si>
  <si>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</si>
  <si>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</si>
  <si>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</si>
  <si>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</si>
  <si>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</si>
  <si>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</si>
  <si>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</si>
  <si>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</si>
  <si>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</si>
  <si>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</si>
  <si>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</si>
  <si>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</si>
  <si>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</si>
  <si>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</si>
  <si>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</si>
  <si>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</si>
  <si>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</si>
  <si>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</si>
  <si>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</si>
  <si>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</si>
  <si>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</si>
  <si>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</si>
  <si>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</si>
  <si>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</si>
  <si>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</si>
  <si>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</si>
  <si>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</si>
  <si>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</si>
  <si>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</si>
  <si>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</si>
  <si>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</si>
  <si>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</si>
  <si>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</si>
  <si>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</si>
  <si>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</si>
  <si>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</si>
  <si>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</si>
  <si>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</si>
  <si>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</si>
  <si>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</si>
  <si>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</si>
  <si>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</si>
  <si>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</si>
  <si>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</si>
  <si>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</si>
  <si>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</si>
  <si>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</si>
  <si>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</si>
  <si>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</si>
  <si>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</si>
  <si>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</si>
  <si>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</si>
  <si>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</si>
  <si>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</si>
  <si>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</si>
  <si>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</si>
  <si>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</si>
  <si>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</si>
  <si>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</si>
  <si>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</si>
  <si>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</si>
  <si>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</si>
  <si>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</si>
  <si>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</si>
  <si>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</si>
  <si>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</si>
  <si>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</si>
  <si>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</si>
  <si>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</si>
  <si>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</si>
  <si>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</si>
  <si>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</si>
  <si>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</si>
  <si>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</si>
  <si>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</si>
  <si>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</si>
  <si>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</si>
  <si>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</si>
  <si>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</si>
  <si>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</si>
  <si>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</si>
  <si>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</si>
  <si>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</si>
  <si>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</si>
  <si>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</si>
  <si>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</si>
  <si>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</si>
  <si>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</si>
  <si>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</si>
  <si>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</si>
  <si>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</si>
  <si>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</si>
  <si>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</si>
  <si>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</si>
  <si>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</si>
  <si>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</si>
  <si>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</si>
  <si>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</si>
  <si>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</si>
  <si>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</si>
  <si>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</si>
  <si>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</si>
  <si>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</si>
  <si>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</si>
  <si>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</si>
  <si>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</si>
  <si>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</si>
  <si>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</si>
  <si>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</si>
  <si>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</si>
  <si>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</si>
  <si>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</si>
  <si>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</si>
  <si>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</si>
  <si>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</si>
  <si>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</si>
  <si>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</si>
  <si>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</si>
  <si>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</si>
  <si>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</si>
  <si>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</si>
  <si>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</si>
  <si>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</si>
  <si>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</si>
  <si>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</si>
  <si>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</si>
  <si>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</si>
  <si>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</si>
  <si>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</si>
  <si>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</si>
  <si>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</si>
  <si>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</si>
  <si>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</si>
  <si>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</si>
  <si>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</si>
  <si>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</si>
  <si>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</si>
  <si>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</si>
  <si>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</si>
  <si>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</si>
  <si>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</si>
  <si>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</si>
  <si>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</si>
  <si>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</si>
  <si>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</si>
  <si>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</si>
  <si>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</si>
  <si>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</si>
  <si>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</si>
  <si>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</si>
  <si>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</si>
  <si>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</si>
  <si>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</si>
  <si>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</si>
  <si>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</si>
  <si>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</si>
  <si>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</si>
  <si>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</si>
  <si>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</si>
  <si>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</si>
  <si>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</si>
  <si>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</si>
  <si>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</si>
  <si>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</si>
  <si>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</si>
  <si>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</si>
  <si>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</si>
  <si>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</si>
  <si>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</si>
  <si>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</si>
  <si>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</si>
  <si>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</si>
  <si>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</si>
  <si>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</si>
  <si>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</si>
  <si>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</si>
  <si>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</si>
  <si>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</si>
  <si>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</si>
  <si>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</si>
  <si>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</si>
  <si>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</si>
  <si>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</si>
  <si>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</si>
  <si>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</si>
  <si>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</si>
  <si>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</si>
  <si>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</si>
  <si>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</si>
  <si>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</si>
  <si>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</si>
  <si>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</si>
  <si>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</si>
  <si>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</si>
  <si>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</si>
  <si>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</si>
  <si>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</si>
  <si>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</si>
  <si>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</si>
  <si>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</si>
  <si>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</si>
  <si>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</si>
  <si>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</si>
  <si>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</si>
  <si>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</si>
  <si>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</si>
  <si>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</si>
  <si>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</si>
  <si>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</si>
  <si>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</si>
  <si>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</si>
  <si>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</si>
  <si>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</si>
  <si>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</si>
  <si>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</si>
  <si>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</si>
  <si>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</si>
  <si>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</si>
  <si>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</si>
  <si>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</si>
  <si>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</si>
  <si>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</si>
  <si>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</si>
  <si>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</si>
  <si>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</si>
  <si>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</si>
  <si>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</si>
  <si>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</si>
  <si>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</si>
  <si>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</si>
  <si>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</si>
  <si>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</si>
  <si>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</si>
  <si>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</si>
  <si>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</si>
  <si>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</si>
  <si>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</si>
  <si>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</si>
  <si>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</si>
  <si>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</si>
  <si>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</si>
  <si>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</si>
  <si>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</si>
  <si>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</si>
  <si>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</si>
  <si>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</si>
  <si>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</si>
  <si>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</si>
  <si>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</si>
  <si>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</si>
  <si>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</si>
  <si>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</si>
  <si>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</si>
  <si>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</si>
  <si>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</si>
  <si>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</si>
  <si>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</si>
  <si>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</si>
  <si>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</si>
  <si>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</si>
  <si>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</si>
  <si>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</si>
  <si>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</si>
  <si>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</si>
  <si>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</si>
  <si>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</si>
  <si>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</si>
  <si>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</si>
  <si>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</si>
  <si>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</si>
  <si>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</si>
  <si>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</si>
  <si>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</si>
  <si>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</si>
  <si>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</si>
  <si>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</si>
  <si>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</si>
  <si>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</si>
  <si>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</si>
  <si>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</si>
  <si>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</si>
  <si>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</si>
  <si>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</si>
  <si>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</si>
  <si>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</si>
  <si>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</si>
  <si>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</si>
  <si>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</si>
  <si>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</si>
  <si>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</si>
  <si>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</si>
  <si>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</si>
  <si>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</si>
  <si>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</si>
  <si>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</si>
  <si>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</si>
  <si>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</si>
  <si>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</si>
  <si>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</si>
  <si>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</si>
  <si>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</si>
  <si>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</si>
  <si>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</si>
  <si>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</si>
  <si>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</si>
  <si>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</si>
  <si>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</si>
  <si>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</si>
  <si>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</si>
  <si>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</si>
  <si>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</si>
  <si>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</si>
  <si>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</si>
  <si>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</si>
  <si>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</si>
  <si>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</si>
  <si>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</si>
  <si>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</si>
  <si>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</si>
  <si>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</si>
  <si>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</si>
  <si>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</si>
  <si>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</si>
  <si>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</si>
  <si>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</si>
  <si>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</si>
  <si>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</si>
  <si>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</si>
  <si>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</si>
  <si>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</si>
  <si>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</si>
  <si>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</si>
  <si>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</si>
  <si>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</si>
  <si>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</si>
  <si>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</si>
  <si>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</si>
  <si>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</si>
  <si>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</si>
  <si>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</si>
  <si>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</si>
  <si>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</si>
  <si>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</si>
  <si>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</si>
  <si>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</si>
  <si>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</si>
  <si>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</si>
  <si>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</si>
  <si>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</si>
  <si>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</si>
  <si>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</si>
  <si>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</si>
  <si>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</si>
  <si>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</si>
  <si>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</si>
  <si>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</si>
  <si>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</si>
  <si>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</si>
  <si>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</si>
  <si>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</si>
  <si>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</si>
  <si>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</si>
  <si>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</si>
  <si>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</si>
  <si>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</si>
  <si>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</si>
  <si>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</si>
  <si>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</si>
  <si>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</si>
  <si>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</si>
  <si>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</si>
  <si>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</si>
  <si>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</si>
  <si>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</si>
  <si>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</si>
  <si>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</si>
  <si>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</si>
  <si>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</si>
  <si>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</si>
  <si>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</si>
  <si>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</si>
  <si>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</si>
  <si>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</si>
  <si>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</si>
  <si>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</si>
  <si>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</si>
  <si>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</si>
  <si>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</si>
  <si>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</si>
  <si>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</si>
  <si>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</si>
  <si>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</si>
  <si>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</si>
  <si>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</si>
  <si>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</si>
  <si>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</si>
  <si>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</si>
  <si>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</si>
  <si>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</si>
  <si>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</si>
  <si>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</si>
  <si>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</si>
  <si>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</si>
  <si>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</si>
  <si>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</si>
  <si>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</si>
  <si>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</si>
  <si>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</si>
  <si>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</si>
  <si>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</si>
  <si>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</si>
  <si>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</si>
  <si>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</si>
  <si>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</si>
  <si>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</si>
  <si>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</si>
  <si>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</si>
  <si>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</si>
  <si>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</si>
  <si>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</si>
  <si>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</si>
  <si>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</si>
  <si>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</si>
  <si>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</si>
  <si>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</si>
  <si>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</si>
  <si>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</si>
  <si>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</si>
  <si>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</si>
  <si>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</si>
  <si>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</si>
  <si>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</si>
  <si>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</si>
  <si>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</si>
  <si>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</si>
  <si>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</si>
  <si>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</si>
  <si>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</si>
  <si>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</si>
  <si>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</si>
  <si>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</si>
  <si>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</si>
  <si>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</si>
  <si>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</si>
  <si>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</si>
  <si>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</si>
  <si>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</si>
  <si>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</si>
  <si>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</si>
  <si>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</si>
  <si>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</si>
  <si>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</si>
  <si>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</si>
  <si>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</si>
  <si>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</si>
  <si>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</si>
  <si>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</si>
  <si>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</si>
  <si>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</si>
  <si>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</si>
  <si>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</si>
  <si>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</si>
  <si>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</si>
  <si>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</si>
  <si>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</si>
  <si>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</si>
  <si>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</si>
  <si>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</si>
  <si>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</si>
  <si>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</si>
  <si>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</si>
  <si>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</si>
  <si>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</si>
  <si>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</si>
  <si>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</si>
  <si>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</si>
  <si>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</si>
  <si>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</si>
  <si>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</si>
  <si>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</si>
  <si>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</si>
  <si>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</si>
  <si>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</si>
  <si>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</si>
  <si>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</si>
  <si>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</si>
  <si>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</si>
  <si>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</si>
  <si>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</si>
  <si>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</si>
  <si>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</si>
  <si>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</si>
  <si>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</si>
  <si>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</si>
  <si>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</si>
  <si>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</si>
  <si>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</si>
  <si>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</si>
  <si>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</si>
  <si>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</si>
  <si>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</si>
  <si>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</si>
  <si>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</si>
  <si>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</si>
  <si>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</si>
  <si>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</si>
  <si>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</si>
  <si>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</si>
  <si>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</si>
  <si>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</si>
  <si>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</si>
  <si>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</si>
  <si>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</si>
  <si>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</si>
  <si>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</si>
  <si>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</si>
  <si>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</si>
  <si>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</si>
  <si>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</si>
  <si>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</si>
  <si>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</si>
  <si>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</si>
  <si>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</si>
  <si>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</si>
  <si>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</si>
  <si>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</si>
  <si>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</si>
  <si>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</si>
  <si>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</si>
  <si>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</si>
  <si>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</si>
  <si>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</si>
  <si>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</si>
  <si>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</si>
  <si>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</si>
  <si>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</si>
  <si>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</si>
  <si>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</si>
  <si>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</si>
  <si>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</si>
  <si>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</si>
  <si>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</si>
  <si>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</si>
  <si>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</si>
  <si>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</si>
  <si>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</si>
  <si>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</si>
  <si>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</si>
  <si>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</si>
  <si>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</si>
  <si>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</si>
  <si>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</si>
  <si>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</si>
  <si>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</si>
  <si>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</si>
  <si>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</si>
  <si>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</si>
  <si>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</si>
  <si>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</si>
  <si>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</si>
  <si>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</si>
  <si>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</si>
  <si>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</si>
  <si>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</si>
  <si>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</si>
  <si>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</si>
  <si>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</si>
  <si>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</si>
  <si>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</si>
  <si>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</si>
  <si>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</si>
  <si>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</si>
  <si>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</si>
  <si>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</si>
  <si>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</si>
  <si>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</si>
  <si>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</si>
  <si>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</si>
  <si>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</si>
  <si>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</si>
  <si>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</si>
  <si>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</si>
  <si>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</si>
  <si>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</si>
  <si>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</si>
  <si>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</si>
  <si>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</si>
  <si>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</si>
  <si>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</si>
  <si>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</si>
  <si>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</si>
  <si>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</si>
  <si>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</si>
  <si>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</si>
  <si>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</si>
  <si>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</si>
  <si>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</si>
  <si>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</si>
  <si>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</si>
  <si>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</si>
  <si>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</si>
  <si>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</si>
  <si>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</si>
  <si>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</si>
  <si>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</si>
  <si>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</si>
  <si>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</si>
  <si>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</si>
  <si>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</si>
  <si>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</si>
  <si>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</si>
  <si>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</si>
  <si>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</si>
  <si>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</si>
  <si>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</si>
  <si>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</si>
  <si>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</si>
  <si>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</si>
  <si>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</si>
  <si>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</si>
  <si>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</si>
  <si>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</si>
  <si>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</si>
  <si>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</si>
  <si>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</si>
  <si>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</si>
  <si>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</si>
  <si>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</si>
  <si>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</si>
  <si>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</si>
  <si>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</si>
  <si>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</si>
  <si>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</si>
  <si>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</si>
  <si>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</si>
  <si>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</si>
  <si>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</si>
  <si>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</si>
  <si>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</si>
  <si>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</si>
  <si>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</si>
  <si>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</si>
  <si>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</si>
  <si>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</si>
  <si>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</si>
  <si>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</si>
  <si>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</si>
  <si>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</si>
  <si>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</si>
  <si>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</si>
  <si>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</si>
  <si>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</si>
  <si>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</si>
  <si>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</si>
  <si>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</si>
  <si>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</si>
  <si>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</si>
  <si>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</si>
  <si>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</si>
  <si>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</si>
  <si>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</si>
  <si>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</si>
  <si>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</si>
  <si>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</si>
  <si>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</si>
  <si>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</si>
  <si>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</si>
  <si>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</si>
  <si>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</si>
  <si>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</si>
  <si>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</si>
  <si>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</si>
  <si>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</si>
  <si>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</si>
  <si>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</si>
  <si>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</si>
  <si>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</si>
  <si>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</si>
  <si>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</si>
  <si>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</si>
  <si>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</si>
  <si>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</si>
  <si>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</si>
  <si>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</si>
  <si>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</si>
  <si>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</si>
  <si>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</si>
  <si>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</si>
  <si>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</si>
  <si>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</si>
  <si>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</si>
  <si>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</si>
  <si>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</si>
  <si>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</si>
  <si>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</si>
  <si>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</si>
  <si>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</si>
  <si>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</si>
  <si>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</si>
  <si>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</si>
  <si>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</si>
  <si>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</si>
  <si>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</si>
  <si>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</si>
  <si>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</si>
  <si>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</si>
  <si>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</si>
  <si>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</si>
  <si>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</si>
  <si>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</si>
  <si>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</si>
  <si>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</si>
  <si>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</si>
  <si>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</si>
  <si>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</si>
  <si>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</si>
  <si>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</si>
  <si>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</si>
  <si>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</si>
  <si>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</si>
  <si>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</si>
  <si>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</si>
  <si>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</si>
  <si>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</si>
  <si>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</si>
  <si>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</si>
  <si>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</si>
  <si>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</si>
  <si>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</si>
  <si>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</si>
  <si>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</si>
  <si>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</si>
  <si>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</si>
  <si>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</si>
  <si>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</si>
  <si>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</si>
  <si>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</si>
  <si>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</si>
  <si>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</si>
  <si>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</si>
  <si>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</si>
  <si>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</si>
  <si>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</si>
  <si>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</si>
  <si>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</si>
  <si>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</si>
  <si>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</si>
  <si>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</si>
  <si>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</si>
  <si>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</si>
  <si>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</si>
  <si>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</si>
  <si>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</si>
  <si>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</si>
  <si>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</si>
  <si>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</si>
  <si>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</si>
  <si>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</si>
  <si>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</si>
  <si>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</si>
  <si>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</si>
  <si>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</si>
  <si>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</si>
  <si>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</si>
  <si>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</si>
  <si>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</si>
  <si>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</si>
  <si>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</si>
  <si>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</si>
  <si>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</si>
  <si>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</si>
  <si>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</si>
  <si>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</si>
  <si>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</si>
  <si>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</si>
  <si>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</si>
  <si>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</si>
  <si>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</si>
  <si>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</si>
  <si>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</si>
  <si>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</si>
  <si>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</si>
  <si>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</si>
  <si>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</si>
  <si>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</si>
  <si>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</si>
  <si>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</si>
  <si>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</si>
  <si>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</si>
  <si>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</si>
  <si>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</si>
  <si>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</si>
  <si>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</si>
  <si>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</si>
  <si>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</si>
  <si>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</si>
  <si>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</si>
  <si>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</si>
  <si>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</si>
  <si>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</si>
  <si>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</si>
  <si>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</si>
  <si>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</si>
  <si>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</si>
  <si>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</si>
  <si>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</si>
  <si>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</si>
  <si>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</si>
  <si>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</si>
  <si>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</si>
  <si>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</si>
  <si>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</si>
  <si>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</si>
  <si>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</si>
  <si>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</si>
  <si>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</si>
  <si>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</si>
  <si>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</si>
  <si>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</si>
  <si>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</si>
  <si>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</si>
  <si>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</si>
  <si>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</si>
  <si>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</si>
  <si>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</si>
  <si>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</si>
  <si>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</si>
  <si>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</si>
  <si>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</si>
  <si>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</si>
  <si>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</si>
  <si>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</si>
  <si>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</si>
  <si>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</si>
  <si>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</si>
  <si>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</si>
  <si>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</si>
  <si>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</si>
  <si>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</si>
  <si>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</si>
  <si>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</si>
  <si>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</si>
  <si>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</si>
  <si>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</si>
  <si>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</si>
  <si>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</si>
  <si>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</si>
  <si>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</si>
  <si>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</si>
  <si>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</si>
  <si>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</si>
  <si>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</si>
  <si>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</si>
  <si>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</si>
  <si>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</si>
  <si>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</si>
  <si>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</si>
  <si>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</si>
  <si>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</si>
  <si>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</si>
  <si>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</si>
  <si>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</si>
  <si>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</si>
  <si>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</si>
  <si>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</si>
  <si>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</si>
  <si>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</si>
  <si>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</si>
  <si>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</si>
  <si>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</si>
  <si>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</si>
  <si>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</si>
  <si>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</si>
  <si>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</si>
  <si>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</si>
  <si>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</si>
  <si>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</si>
  <si>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</si>
  <si>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</si>
  <si>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</si>
  <si>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</si>
  <si>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</si>
  <si>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</si>
  <si>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</si>
  <si>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</si>
  <si>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</si>
  <si>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</si>
  <si>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</si>
  <si>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</si>
  <si>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</si>
  <si>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</si>
  <si>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</si>
  <si>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</si>
  <si>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</si>
  <si>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</si>
  <si>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</si>
  <si>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</si>
  <si>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</si>
  <si>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</si>
  <si>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</si>
  <si>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</si>
  <si>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</si>
  <si>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</si>
  <si>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</si>
  <si>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</si>
  <si>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</si>
  <si>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</si>
  <si>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</si>
  <si>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</si>
  <si>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</si>
  <si>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</si>
  <si>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</si>
  <si>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</si>
  <si>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</si>
  <si>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</si>
  <si>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</si>
  <si>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</si>
  <si>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</si>
  <si>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</si>
  <si>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</si>
  <si>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</si>
  <si>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</si>
  <si>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</si>
  <si>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</si>
  <si>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</si>
  <si>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</si>
  <si>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</si>
  <si>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</si>
  <si>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</si>
  <si>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</si>
  <si>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</si>
  <si>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</si>
  <si>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</si>
  <si>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</si>
  <si>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</si>
  <si>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</si>
  <si>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</si>
  <si>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</si>
  <si>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</si>
  <si>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</si>
  <si>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</si>
  <si>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</si>
  <si>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</si>
  <si>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</si>
  <si>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</si>
  <si>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</si>
  <si>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</si>
  <si>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</si>
  <si>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</si>
  <si>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</si>
  <si>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</si>
  <si>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</si>
  <si>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</si>
  <si>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</si>
  <si>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</si>
  <si>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</si>
  <si>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</si>
  <si>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</si>
  <si>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</si>
  <si>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</si>
  <si>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</si>
  <si>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</si>
  <si>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</si>
  <si>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</si>
  <si>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</si>
  <si>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</si>
  <si>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</si>
  <si>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</si>
  <si>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</si>
  <si>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</si>
  <si>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</si>
  <si>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</si>
  <si>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</si>
  <si>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</si>
  <si>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</si>
  <si>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</si>
  <si>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</si>
  <si>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</si>
  <si>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</si>
  <si>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</si>
  <si>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</si>
  <si>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</si>
  <si>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</si>
  <si>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</si>
  <si>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</si>
  <si>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</si>
  <si>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</si>
  <si>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</si>
  <si>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</si>
  <si>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</si>
  <si>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</si>
  <si>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</si>
  <si>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</si>
  <si>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</si>
  <si>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</si>
  <si>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</si>
  <si>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</si>
  <si>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</si>
  <si>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</si>
  <si>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</si>
  <si>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</si>
  <si>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</si>
  <si>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</si>
  <si>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</si>
  <si>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</si>
  <si>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</si>
  <si>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</si>
  <si>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</si>
  <si>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</si>
  <si>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</si>
  <si>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</si>
  <si>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</si>
  <si>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</si>
  <si>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</si>
  <si>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</si>
  <si>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</si>
  <si>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</si>
  <si>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</si>
  <si>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</si>
  <si>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</si>
  <si>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</si>
  <si>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</si>
  <si>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</si>
  <si>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</si>
  <si>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</si>
  <si>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</si>
  <si>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</si>
  <si>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</si>
  <si>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</si>
  <si>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</si>
  <si>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</si>
  <si>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</si>
  <si>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</si>
  <si>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</si>
  <si>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</si>
  <si>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</si>
  <si>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</si>
  <si>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</si>
  <si>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</si>
  <si>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</si>
  <si>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</si>
  <si>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</si>
  <si>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</si>
  <si>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</si>
  <si>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</si>
  <si>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</si>
  <si>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</si>
  <si>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</si>
  <si>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</si>
  <si>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</si>
  <si>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</si>
  <si>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</si>
  <si>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</si>
  <si>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</si>
  <si>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</si>
  <si>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</si>
  <si>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</si>
  <si>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</si>
  <si>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</si>
  <si>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</si>
  <si>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</si>
  <si>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</si>
  <si>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</si>
  <si>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</si>
  <si>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</si>
  <si>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</si>
  <si>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</si>
  <si>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</si>
  <si>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</si>
  <si>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</si>
  <si>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</si>
  <si>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</si>
  <si>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</si>
  <si>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</si>
  <si>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</si>
  <si>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</si>
  <si>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</si>
  <si>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</si>
  <si>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</si>
  <si>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</si>
  <si>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</si>
  <si>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</si>
  <si>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</si>
  <si>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</si>
  <si>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</si>
  <si>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</si>
  <si>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</si>
  <si>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</si>
  <si>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</si>
  <si>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</si>
  <si>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</si>
  <si>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</si>
  <si>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</si>
  <si>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</si>
  <si>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</si>
  <si>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</si>
  <si>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</si>
  <si>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</si>
  <si>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</si>
  <si>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</si>
  <si>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</si>
  <si>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</si>
  <si>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</si>
  <si>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</si>
  <si>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</si>
  <si>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</si>
  <si>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</si>
  <si>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</si>
  <si>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</si>
  <si>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</si>
  <si>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</si>
  <si>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</si>
  <si>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</si>
  <si>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</si>
  <si>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</si>
  <si>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</si>
  <si>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</si>
  <si>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</si>
  <si>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</si>
  <si>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</si>
  <si>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</si>
  <si>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</si>
  <si>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</si>
  <si>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</si>
  <si>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</si>
  <si>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</si>
  <si>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</si>
  <si>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</si>
  <si>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</si>
  <si>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</si>
  <si>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</si>
  <si>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</si>
  <si>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</si>
  <si>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</si>
  <si>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</si>
  <si>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</si>
  <si>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</si>
  <si>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</si>
  <si>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</si>
  <si>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</si>
  <si>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</si>
  <si>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</si>
  <si>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</si>
  <si>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</si>
  <si>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</si>
  <si>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</si>
  <si>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</si>
  <si>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</si>
  <si>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</si>
  <si>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</si>
  <si>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</si>
  <si>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</si>
  <si>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</si>
  <si>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</si>
  <si>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</si>
  <si>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</si>
  <si>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</si>
  <si>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</si>
  <si>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</si>
  <si>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</si>
  <si>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</si>
  <si>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</si>
  <si>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</si>
  <si>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</si>
  <si>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</si>
  <si>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</si>
  <si>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</si>
  <si>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</si>
  <si>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</si>
  <si>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</si>
  <si>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</si>
  <si>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</si>
  <si>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</si>
  <si>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</si>
  <si>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</si>
  <si>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</si>
  <si>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</si>
  <si>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</si>
  <si>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</si>
  <si>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</si>
  <si>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</si>
  <si>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</si>
  <si>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</si>
  <si>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</si>
  <si>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</si>
  <si>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</si>
  <si>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</si>
  <si>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</si>
  <si>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</si>
  <si>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</si>
  <si>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</si>
  <si>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</si>
  <si>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</si>
  <si>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</si>
  <si>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</si>
  <si>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</si>
  <si>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</si>
  <si>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</si>
  <si>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</si>
  <si>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</si>
  <si>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</si>
  <si>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</si>
  <si>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</si>
  <si>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</si>
  <si>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</si>
  <si>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</si>
  <si>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</si>
  <si>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</si>
  <si>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</si>
  <si>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</si>
  <si>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</si>
  <si>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</si>
  <si>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</si>
  <si>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</si>
  <si>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</si>
  <si>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</si>
  <si>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</si>
  <si>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</si>
  <si>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</si>
  <si>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</si>
  <si>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</si>
  <si>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</si>
  <si>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</si>
  <si>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</si>
  <si>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</si>
  <si>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</si>
  <si>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</si>
  <si>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</si>
  <si>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</si>
  <si>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</si>
  <si>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</si>
  <si>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</si>
  <si>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</si>
  <si>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</si>
  <si>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</si>
  <si>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</si>
  <si>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</si>
  <si>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</si>
  <si>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</si>
  <si>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</si>
  <si>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</si>
  <si>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</si>
  <si>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</si>
  <si>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</si>
  <si>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</si>
  <si>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</si>
  <si>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</si>
  <si>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</si>
  <si>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</si>
  <si>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</si>
  <si>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</si>
  <si>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</si>
  <si>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</si>
  <si>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</si>
  <si>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</si>
  <si>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</si>
  <si>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</si>
  <si>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</si>
  <si>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</si>
  <si>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</si>
  <si>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</si>
  <si>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</si>
  <si>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</si>
  <si>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</si>
  <si>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</si>
  <si>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</si>
  <si>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</si>
  <si>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</si>
  <si>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</si>
  <si>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</si>
  <si>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</si>
  <si>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</si>
  <si>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</si>
  <si>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</si>
  <si>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</si>
  <si>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</si>
  <si>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</si>
  <si>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</si>
  <si>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</si>
  <si>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</si>
  <si>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</si>
  <si>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</si>
  <si>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</si>
  <si>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</si>
  <si>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</si>
  <si>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</si>
  <si>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</si>
  <si>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</si>
  <si>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</si>
  <si>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</si>
  <si>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</si>
  <si>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</si>
  <si>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</si>
  <si>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</si>
  <si>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</si>
  <si>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</si>
  <si>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</si>
  <si>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</si>
  <si>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</si>
  <si>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</si>
  <si>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</si>
  <si>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</si>
  <si>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</si>
  <si>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</si>
  <si>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</si>
  <si>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</si>
  <si>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</si>
  <si>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</si>
  <si>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</si>
  <si>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</si>
  <si>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</si>
  <si>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</si>
  <si>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</si>
  <si>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</si>
  <si>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</si>
  <si>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</si>
  <si>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</si>
  <si>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</si>
  <si>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</si>
  <si>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</si>
  <si>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</si>
  <si>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</si>
  <si>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</si>
  <si>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</si>
  <si>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</si>
  <si>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</si>
  <si>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</si>
  <si>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</si>
  <si>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</si>
  <si>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</si>
  <si>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</si>
  <si>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</si>
  <si>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</si>
  <si>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</si>
  <si>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</si>
  <si>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</si>
  <si>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</si>
  <si>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</si>
  <si>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</si>
  <si>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</si>
  <si>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</si>
  <si>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</si>
  <si>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</si>
  <si>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</si>
  <si>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</si>
  <si>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</si>
  <si>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</si>
  <si>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</si>
  <si>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</si>
  <si>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</si>
  <si>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</si>
  <si>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</si>
  <si>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</si>
  <si>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</si>
  <si>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</si>
  <si>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</si>
  <si>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</si>
  <si>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</si>
  <si>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</si>
  <si>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</si>
  <si>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</si>
  <si>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</si>
  <si>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</si>
  <si>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</si>
  <si>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</si>
  <si>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</si>
  <si>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</si>
  <si>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</si>
  <si>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</si>
  <si>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</si>
  <si>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</si>
  <si>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</si>
  <si>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</si>
  <si>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</si>
  <si>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</si>
  <si>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</si>
  <si>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</si>
  <si>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</si>
  <si>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</si>
  <si>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</si>
  <si>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</si>
  <si>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</si>
  <si>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</si>
  <si>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</si>
  <si>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</si>
  <si>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</si>
  <si>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</si>
  <si>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</si>
  <si>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</si>
  <si>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</si>
  <si>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</si>
  <si>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</si>
  <si>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</si>
  <si>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</si>
  <si>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</si>
  <si>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</si>
  <si>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</si>
  <si>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</si>
  <si>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</si>
  <si>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</si>
  <si>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</si>
  <si>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</si>
  <si>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</si>
  <si>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</si>
  <si>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</si>
  <si>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</si>
  <si>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</si>
  <si>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</si>
  <si>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</si>
  <si>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</si>
  <si>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</si>
  <si>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</si>
  <si>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</si>
  <si>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</si>
  <si>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</si>
  <si>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</si>
  <si>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</si>
  <si>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</si>
  <si>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</si>
  <si>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</si>
  <si>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</si>
  <si>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</si>
  <si>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</si>
  <si>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</si>
  <si>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</si>
  <si>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</si>
  <si>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</si>
  <si>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</si>
  <si>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</si>
  <si>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</si>
  <si>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</si>
  <si>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</si>
  <si>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</si>
  <si>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</si>
  <si>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</si>
  <si>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</si>
  <si>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</si>
  <si>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</si>
  <si>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</si>
  <si>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</si>
  <si>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</si>
  <si>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</si>
  <si>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</si>
  <si>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</si>
  <si>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</si>
  <si>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</si>
  <si>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</si>
  <si>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</si>
  <si>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</si>
  <si>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</si>
  <si>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</si>
  <si>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</si>
  <si>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</si>
  <si>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</si>
  <si>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</si>
  <si>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</si>
  <si>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</si>
  <si>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</si>
  <si>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</si>
  <si>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</si>
  <si>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</si>
  <si>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</si>
  <si>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</si>
  <si>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</si>
  <si>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</si>
  <si>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</si>
  <si>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</si>
  <si>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</si>
  <si>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</si>
  <si>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</si>
  <si>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</si>
  <si>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</si>
  <si>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</si>
  <si>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</si>
  <si>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</si>
  <si>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</si>
  <si>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</si>
  <si>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</si>
  <si>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</si>
  <si>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</si>
  <si>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</si>
  <si>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</si>
  <si>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</si>
  <si>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</si>
  <si>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</si>
  <si>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</si>
  <si>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</si>
  <si>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</si>
  <si>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</si>
  <si>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</si>
  <si>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</si>
  <si>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</si>
  <si>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</si>
  <si>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</si>
  <si>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</si>
  <si>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</si>
  <si>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</si>
  <si>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</si>
  <si>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</si>
  <si>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</si>
  <si>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</si>
  <si>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</si>
  <si>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</si>
  <si>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</si>
  <si>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</si>
  <si>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</si>
  <si>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</si>
  <si>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</si>
  <si>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</si>
  <si>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</si>
  <si>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</si>
  <si>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</si>
  <si>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</si>
  <si>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</si>
  <si>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</si>
  <si>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</si>
  <si>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</si>
  <si>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</si>
  <si>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</si>
  <si>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</si>
  <si>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</si>
  <si>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</si>
  <si>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</si>
  <si>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</si>
  <si>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</si>
  <si>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</si>
  <si>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</si>
  <si>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</si>
  <si>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</si>
  <si>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</si>
  <si>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</si>
  <si>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</si>
  <si>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</si>
  <si>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</si>
  <si>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</si>
  <si>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</si>
  <si>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</si>
  <si>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</si>
  <si>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</si>
  <si>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</si>
  <si>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</si>
  <si>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</si>
  <si>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</si>
  <si>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</si>
  <si>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</si>
  <si>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</si>
  <si>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</si>
  <si>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</si>
  <si>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</si>
  <si>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</si>
  <si>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</si>
  <si>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</si>
  <si>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</si>
  <si>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</si>
  <si>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</si>
  <si>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</si>
  <si>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</si>
  <si>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</si>
  <si>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</si>
  <si>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</si>
  <si>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</si>
  <si>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</si>
  <si>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</si>
  <si>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</si>
  <si>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</si>
  <si>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</si>
  <si>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</si>
  <si>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</si>
  <si>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</si>
  <si>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</si>
  <si>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</si>
  <si>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</si>
  <si>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</si>
  <si>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</si>
  <si>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</si>
  <si>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</si>
  <si>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</si>
  <si>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</si>
  <si>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</si>
  <si>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</si>
  <si>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</si>
  <si>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</si>
  <si>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</si>
  <si>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</si>
  <si>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</si>
  <si>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</si>
  <si>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</si>
  <si>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</si>
  <si>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</si>
  <si>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</si>
  <si>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</si>
  <si>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</si>
  <si>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</si>
  <si>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</si>
  <si>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</si>
  <si>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</si>
  <si>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</si>
  <si>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</si>
  <si>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</si>
  <si>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</si>
  <si>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</si>
  <si>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</si>
  <si>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</si>
  <si>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</si>
  <si>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</si>
  <si>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</si>
  <si>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</si>
  <si>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</si>
  <si>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</si>
  <si>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</si>
  <si>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</si>
  <si>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</si>
  <si>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</si>
  <si>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</si>
  <si>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</si>
  <si>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</si>
  <si>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</si>
  <si>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</si>
  <si>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</si>
  <si>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</si>
  <si>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</si>
  <si>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</si>
  <si>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</si>
  <si>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</si>
  <si>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</si>
  <si>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</si>
  <si>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</si>
  <si>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</si>
  <si>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</si>
  <si>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</si>
  <si>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</si>
  <si>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</si>
  <si>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</si>
  <si>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</si>
  <si>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</si>
  <si>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</si>
  <si>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</si>
  <si>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</si>
  <si>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</si>
  <si>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</si>
  <si>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</si>
  <si>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</si>
  <si>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</si>
  <si>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</si>
  <si>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</si>
  <si>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</si>
  <si>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</si>
  <si>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</si>
  <si>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</si>
  <si>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</si>
  <si>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</si>
  <si>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</si>
  <si>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</si>
  <si>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</si>
  <si>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</si>
  <si>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</si>
  <si>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</si>
  <si>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</si>
  <si>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</si>
  <si>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</si>
  <si>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</si>
  <si>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</si>
  <si>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</si>
  <si>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</si>
  <si>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</si>
  <si>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</si>
  <si>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</si>
  <si>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</si>
  <si>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</si>
  <si>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</si>
  <si>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</si>
  <si>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</si>
  <si>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</si>
  <si>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</si>
  <si>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</si>
  <si>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</si>
  <si>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</si>
  <si>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</si>
  <si>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</si>
  <si>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</si>
  <si>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</si>
  <si>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</si>
  <si>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</si>
  <si>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</si>
  <si>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</si>
  <si>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</si>
  <si>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</si>
  <si>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</si>
  <si>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</si>
  <si>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</si>
  <si>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</si>
  <si>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</si>
  <si>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</si>
  <si>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</si>
  <si>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</si>
  <si>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</si>
  <si>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</si>
  <si>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</si>
  <si>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</si>
  <si>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</si>
  <si>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</si>
  <si>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</si>
  <si>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</si>
  <si>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</si>
  <si>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</si>
  <si>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</si>
  <si>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</si>
  <si>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</si>
  <si>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</si>
  <si>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</si>
  <si>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</si>
  <si>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</si>
  <si>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</si>
  <si>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</si>
  <si>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</si>
  <si>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</si>
  <si>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</si>
  <si>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</si>
  <si>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</si>
  <si>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</si>
  <si>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</si>
  <si>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</si>
  <si>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</si>
  <si>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</si>
  <si>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</si>
  <si>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</si>
  <si>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</si>
  <si>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</si>
  <si>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</si>
  <si>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</si>
  <si>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</si>
  <si>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</si>
  <si>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</si>
  <si>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</si>
  <si>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</si>
  <si>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</si>
  <si>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</si>
  <si>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</si>
  <si>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</si>
  <si>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</si>
  <si>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</si>
  <si>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</si>
  <si>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</si>
  <si>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</si>
  <si>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</si>
  <si>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</si>
  <si>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</si>
  <si>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</si>
  <si>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</si>
  <si>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</si>
  <si>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</si>
  <si>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</si>
  <si>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</si>
  <si>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</si>
  <si>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</si>
  <si>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</si>
  <si>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</si>
  <si>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</si>
  <si>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</si>
  <si>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</si>
  <si>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</si>
  <si>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</si>
  <si>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</si>
  <si>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</si>
  <si>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</si>
  <si>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</si>
  <si>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</si>
  <si>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</si>
  <si>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</si>
  <si>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</si>
  <si>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</si>
  <si>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</si>
  <si>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</si>
  <si>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</si>
  <si>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</si>
  <si>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</si>
  <si>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</si>
  <si>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</si>
  <si>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</si>
  <si>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</si>
  <si>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</si>
  <si>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</si>
  <si>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</si>
  <si>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</si>
  <si>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</si>
  <si>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</si>
  <si>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</si>
  <si>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</si>
  <si>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</si>
  <si>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</si>
  <si>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</si>
  <si>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</si>
  <si>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</si>
  <si>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</si>
  <si>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</si>
  <si>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</si>
  <si>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</si>
  <si>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</si>
  <si>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</si>
  <si>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</si>
  <si>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</si>
  <si>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</si>
  <si>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</si>
  <si>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</si>
  <si>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</si>
  <si>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</si>
  <si>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</si>
  <si>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</si>
  <si>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</si>
  <si>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</si>
  <si>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</si>
  <si>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</si>
  <si>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</si>
  <si>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</si>
  <si>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</si>
  <si>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</si>
  <si>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</si>
  <si>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</si>
  <si>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</si>
  <si>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</si>
  <si>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</si>
  <si>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</si>
  <si>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</si>
  <si>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</si>
  <si>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</si>
  <si>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</si>
  <si>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</si>
  <si>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</si>
  <si>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</si>
  <si>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</si>
  <si>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</si>
  <si>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</si>
  <si>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</si>
  <si>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</si>
  <si>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</si>
  <si>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</si>
  <si>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</si>
  <si>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</si>
  <si>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</si>
  <si>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</si>
  <si>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</si>
  <si>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</si>
  <si>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</si>
  <si>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</si>
  <si>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</si>
  <si>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</si>
  <si>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</si>
  <si>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</si>
  <si>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</si>
  <si>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</si>
  <si>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</si>
  <si>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</si>
  <si>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</si>
  <si>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</si>
  <si>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</si>
  <si>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</si>
  <si>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</si>
  <si>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</si>
  <si>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</si>
  <si>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</si>
  <si>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</si>
  <si>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</si>
  <si>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</si>
  <si>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</si>
  <si>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</si>
  <si>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</si>
  <si>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</si>
  <si>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</si>
  <si>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</si>
  <si>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</si>
  <si>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</si>
  <si>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</si>
  <si>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</si>
  <si>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</si>
  <si>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</si>
  <si>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</si>
  <si>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</si>
  <si>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</si>
  <si>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</si>
  <si>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</si>
  <si>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</si>
  <si>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</si>
  <si>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</si>
  <si>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</si>
  <si>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</si>
  <si>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</si>
  <si>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</si>
  <si>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</si>
  <si>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</si>
  <si>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</si>
  <si>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</si>
  <si>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</si>
  <si>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</si>
  <si>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</si>
  <si>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</si>
  <si>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</si>
  <si>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</si>
  <si>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</si>
  <si>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</si>
  <si>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</si>
  <si>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</si>
  <si>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</si>
  <si>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</si>
  <si>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</si>
  <si>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</si>
  <si>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</si>
  <si>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</si>
  <si>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</si>
  <si>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</si>
  <si>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</si>
  <si>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</si>
  <si>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</si>
  <si>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</si>
  <si>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</si>
  <si>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</si>
  <si>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</si>
  <si>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</si>
  <si>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</si>
  <si>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</si>
  <si>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</si>
  <si>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</si>
  <si>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</si>
  <si>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</si>
  <si>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</si>
  <si>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</si>
  <si>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</si>
  <si>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</si>
  <si>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</si>
  <si>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</si>
  <si>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</si>
  <si>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</si>
  <si>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</si>
  <si>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</si>
  <si>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</si>
  <si>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</si>
  <si>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</si>
  <si>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</si>
  <si>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</si>
  <si>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</si>
  <si>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</si>
  <si>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</si>
  <si>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</si>
  <si>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</si>
  <si>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</si>
  <si>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</si>
  <si>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</si>
  <si>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</si>
  <si>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</si>
  <si>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</si>
  <si>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</si>
  <si>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</si>
  <si>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</si>
  <si>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</si>
  <si>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</si>
  <si>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</si>
  <si>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</si>
  <si>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</si>
  <si>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</si>
  <si>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</si>
  <si>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</si>
  <si>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</si>
  <si>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</si>
  <si>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</si>
  <si>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</si>
  <si>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</si>
  <si>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</si>
  <si>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</si>
  <si>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</si>
  <si>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</si>
  <si>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</si>
  <si>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</si>
  <si>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</si>
  <si>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</si>
  <si>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</si>
  <si>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</si>
  <si>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</si>
  <si>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</si>
  <si>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</si>
  <si>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</si>
  <si>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</si>
  <si>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</si>
  <si>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</si>
  <si>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</si>
  <si>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</si>
  <si>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</si>
  <si>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</si>
  <si>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</si>
  <si>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</si>
  <si>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</si>
  <si>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</si>
  <si>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</si>
  <si>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</si>
  <si>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</si>
  <si>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</si>
  <si>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</si>
  <si>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</si>
  <si>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</si>
  <si>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</si>
  <si>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</si>
  <si>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</si>
  <si>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</si>
  <si>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</si>
  <si>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</si>
  <si>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</si>
  <si>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</si>
  <si>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</si>
  <si>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</si>
  <si>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</si>
  <si>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</si>
  <si>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</si>
  <si>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</si>
  <si>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</si>
  <si>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</si>
  <si>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</si>
  <si>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</si>
  <si>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</si>
  <si>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</si>
  <si>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</si>
  <si>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</si>
  <si>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</si>
  <si>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</si>
  <si>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</si>
  <si>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</si>
  <si>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</si>
  <si>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</si>
  <si>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</si>
  <si>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</si>
  <si>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</si>
  <si>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</si>
  <si>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</si>
  <si>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</si>
  <si>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</si>
  <si>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</si>
  <si>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</si>
  <si>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</si>
  <si>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</si>
  <si>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</si>
  <si>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</si>
  <si>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</si>
  <si>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</si>
  <si>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</si>
  <si>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</si>
  <si>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</si>
  <si>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</si>
  <si>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</si>
  <si>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</si>
  <si>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</si>
  <si>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</si>
  <si>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</si>
  <si>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</si>
  <si>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</si>
  <si>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</si>
  <si>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</si>
  <si>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</si>
  <si>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</si>
  <si>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</si>
  <si>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</si>
  <si>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</si>
  <si>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</si>
  <si>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</si>
  <si>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</si>
  <si>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</si>
  <si>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</si>
  <si>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</si>
  <si>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</si>
  <si>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</si>
  <si>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</si>
  <si>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</si>
  <si>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</si>
  <si>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</si>
  <si>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</si>
  <si>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</si>
  <si>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</si>
  <si>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</si>
  <si>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</si>
  <si>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</si>
  <si>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</si>
  <si>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</si>
  <si>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</si>
  <si>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</si>
  <si>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</si>
  <si>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</si>
  <si>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</si>
  <si>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</si>
  <si>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</si>
  <si>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</si>
  <si>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</si>
  <si>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</si>
  <si>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</si>
  <si>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</si>
  <si>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</si>
  <si>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</si>
  <si>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</si>
  <si>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</si>
  <si>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</si>
  <si>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</si>
  <si>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</si>
  <si>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</si>
  <si>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</si>
  <si>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</si>
  <si>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</si>
  <si>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</si>
  <si>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</si>
  <si>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</si>
  <si>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</si>
  <si>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</si>
  <si>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</si>
  <si>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</si>
  <si>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</si>
  <si>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</si>
  <si>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</si>
  <si>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</si>
  <si>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</si>
  <si>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</si>
  <si>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</si>
  <si>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</si>
  <si>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</si>
  <si>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</si>
  <si>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</si>
  <si>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</si>
  <si>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</si>
  <si>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</si>
  <si>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</si>
  <si>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</si>
  <si>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</si>
  <si>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</si>
  <si>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</si>
  <si>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</si>
  <si>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</si>
  <si>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</si>
  <si>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</si>
  <si>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</si>
  <si>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</si>
  <si>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</si>
  <si>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</si>
  <si>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</si>
  <si>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</si>
  <si>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</si>
  <si>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</si>
  <si>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</si>
  <si>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</si>
  <si>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</si>
  <si>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</si>
  <si>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</si>
  <si>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</si>
  <si>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</si>
  <si>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</si>
  <si>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</si>
  <si>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</si>
  <si>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</si>
  <si>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</si>
  <si>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</si>
  <si>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</si>
  <si>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</si>
  <si>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</si>
  <si>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</si>
  <si>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</si>
  <si>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</si>
  <si>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</si>
  <si>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</si>
  <si>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</si>
  <si>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</si>
  <si>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</si>
  <si>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</si>
  <si>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</si>
  <si>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</si>
  <si>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</si>
  <si>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</si>
  <si>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</si>
  <si>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</si>
  <si>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</si>
  <si>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</si>
  <si>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</si>
  <si>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</si>
  <si>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</si>
  <si>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</si>
  <si>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</si>
  <si>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</si>
  <si>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</si>
  <si>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</si>
  <si>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</si>
  <si>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</si>
  <si>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</si>
  <si>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</si>
  <si>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</si>
  <si>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</si>
  <si>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</si>
  <si>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</si>
  <si>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</si>
  <si>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</si>
  <si>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</si>
  <si>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</si>
  <si>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</si>
  <si>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</si>
  <si>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</si>
  <si>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</si>
  <si>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</si>
  <si>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</si>
  <si>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</si>
  <si>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</si>
  <si>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</si>
  <si>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</si>
  <si>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</si>
  <si>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</si>
  <si>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</si>
  <si>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</si>
  <si>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</si>
  <si>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</si>
  <si>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</si>
  <si>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</si>
  <si>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</si>
  <si>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</si>
  <si>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</si>
  <si>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</si>
  <si>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</si>
  <si>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</si>
  <si>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</si>
  <si>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</si>
  <si>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</si>
  <si>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</si>
  <si>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</si>
  <si>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</si>
  <si>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</si>
  <si>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</si>
  <si>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</si>
  <si>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</si>
  <si>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</si>
  <si>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</si>
  <si>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</si>
  <si>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</si>
  <si>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</si>
  <si>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</si>
  <si>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</si>
  <si>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</si>
  <si>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</si>
  <si>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</si>
  <si>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</si>
  <si>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</si>
  <si>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</si>
  <si>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</si>
  <si>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</si>
  <si>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</si>
  <si>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</si>
  <si>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</si>
  <si>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</si>
  <si>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</si>
  <si>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</si>
  <si>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</si>
  <si>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</si>
  <si>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</si>
  <si>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</si>
  <si>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</si>
  <si>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</si>
  <si>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</si>
  <si>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</si>
  <si>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</si>
  <si>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</si>
  <si>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</si>
  <si>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</si>
  <si>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</si>
  <si>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</si>
  <si>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</si>
  <si>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</si>
  <si>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</si>
  <si>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</si>
  <si>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</si>
  <si>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</si>
  <si>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</si>
  <si>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</si>
  <si>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</si>
  <si>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</si>
  <si>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</si>
  <si>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</si>
  <si>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</si>
  <si>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</si>
  <si>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</si>
  <si>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</si>
  <si>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</si>
  <si>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</si>
  <si>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</si>
  <si>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</si>
  <si>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</si>
  <si>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</si>
  <si>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</si>
  <si>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</si>
  <si>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</si>
  <si>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</si>
  <si>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</si>
  <si>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</si>
  <si>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</si>
  <si>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</si>
  <si>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</si>
  <si>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</si>
  <si>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</si>
  <si>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</si>
  <si>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</si>
  <si>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</si>
  <si>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</si>
  <si>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</si>
  <si>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</si>
  <si>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</si>
  <si>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</si>
  <si>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</si>
  <si>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</si>
  <si>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</si>
  <si>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</si>
  <si>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</si>
  <si>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</si>
  <si>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</si>
  <si>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</si>
  <si>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</si>
  <si>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</si>
  <si>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</si>
  <si>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</si>
  <si>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</si>
  <si>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</si>
  <si>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</si>
  <si>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</si>
  <si>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</si>
  <si>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</si>
  <si>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</si>
  <si>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</si>
  <si>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</si>
  <si>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</si>
  <si>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</si>
  <si>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</si>
  <si>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</si>
  <si>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</si>
  <si>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</si>
  <si>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</si>
  <si>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</si>
  <si>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</si>
  <si>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</si>
  <si>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</si>
  <si>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</si>
  <si>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</si>
  <si>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</si>
  <si>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</si>
  <si>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</si>
  <si>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</si>
  <si>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</si>
  <si>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</si>
  <si>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</si>
  <si>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</si>
  <si>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</si>
  <si>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</si>
  <si>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</si>
  <si>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</si>
  <si>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</si>
  <si>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</si>
  <si>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</si>
  <si>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</si>
  <si>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</si>
  <si>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</si>
  <si>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</si>
  <si>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</si>
  <si>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</si>
  <si>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</si>
  <si>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</si>
  <si>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</si>
  <si>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</si>
  <si>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</si>
  <si>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</si>
  <si>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</si>
  <si>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</si>
  <si>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</si>
  <si>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</si>
  <si>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</si>
  <si>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</si>
  <si>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</si>
  <si>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</si>
  <si>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</si>
  <si>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</si>
  <si>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</si>
  <si>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</si>
  <si>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</si>
  <si>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</si>
  <si>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</si>
  <si>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</si>
  <si>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</si>
  <si>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</si>
  <si>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</si>
  <si>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</si>
  <si>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</si>
  <si>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</si>
  <si>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</si>
  <si>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</si>
  <si>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</si>
  <si>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</si>
  <si>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</si>
  <si>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</si>
  <si>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</si>
  <si>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</si>
  <si>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</si>
  <si>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</si>
  <si>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</si>
  <si>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</si>
  <si>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</si>
  <si>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</si>
  <si>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</si>
  <si>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</si>
  <si>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</si>
  <si>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</si>
  <si>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</si>
  <si>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</si>
  <si>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</si>
  <si>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</si>
  <si>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</si>
  <si>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</si>
  <si>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</si>
  <si>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</si>
  <si>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</si>
  <si>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</si>
  <si>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</si>
  <si>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</si>
  <si>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</si>
  <si>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</si>
  <si>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</si>
  <si>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</si>
  <si>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</si>
  <si>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</si>
  <si>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</si>
  <si>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</si>
  <si>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</si>
  <si>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</si>
  <si>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</si>
  <si>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</si>
  <si>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</si>
  <si>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</si>
  <si>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</si>
  <si>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</si>
  <si>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</si>
  <si>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</si>
  <si>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</si>
  <si>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</si>
  <si>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</si>
  <si>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</si>
  <si>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</si>
  <si>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</si>
  <si>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</si>
  <si>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</si>
  <si>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</si>
  <si>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</si>
  <si>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</si>
  <si>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</si>
  <si>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</si>
  <si>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</si>
  <si>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</si>
  <si>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</si>
  <si>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</si>
  <si>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</si>
  <si>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</si>
  <si>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</si>
  <si>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</si>
  <si>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</si>
  <si>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</si>
  <si>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</si>
  <si>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</si>
  <si>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</si>
  <si>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</si>
  <si>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</si>
  <si>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</si>
  <si>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</si>
  <si>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</si>
  <si>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</si>
  <si>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</si>
  <si>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</si>
  <si>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</si>
  <si>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</si>
  <si>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</si>
  <si>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</si>
  <si>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</si>
  <si>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</si>
  <si>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</si>
  <si>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</si>
  <si>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</si>
  <si>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</si>
  <si>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</si>
  <si>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</si>
  <si>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</si>
  <si>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</si>
  <si>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</si>
  <si>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</si>
  <si>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</si>
  <si>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</si>
  <si>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</si>
  <si>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</si>
  <si>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</si>
  <si>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</si>
  <si>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</si>
  <si>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</si>
  <si>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</si>
  <si>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</si>
  <si>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</si>
  <si>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</si>
  <si>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</si>
  <si>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</si>
  <si>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</si>
  <si>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</si>
  <si>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</si>
  <si>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</si>
  <si>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</si>
  <si>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</si>
  <si>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</si>
  <si>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</si>
  <si>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</si>
  <si>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</si>
  <si>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</si>
  <si>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</si>
  <si>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</si>
  <si>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</si>
  <si>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</si>
  <si>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</si>
  <si>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</si>
  <si>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</si>
  <si>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</si>
  <si>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</si>
  <si>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</si>
  <si>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</si>
  <si>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</si>
  <si>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</si>
  <si>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</si>
  <si>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</si>
  <si>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</si>
  <si>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</si>
  <si>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</si>
  <si>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</si>
  <si>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</si>
  <si>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</si>
  <si>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</si>
  <si>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</si>
  <si>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</si>
  <si>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</si>
  <si>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</si>
  <si>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</si>
  <si>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</si>
  <si>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</si>
  <si>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</si>
  <si>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</si>
  <si>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</si>
  <si>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</si>
  <si>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</si>
  <si>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</si>
  <si>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</si>
  <si>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</si>
  <si>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</si>
  <si>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</si>
  <si>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</si>
  <si>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</si>
  <si>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</si>
  <si>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</si>
  <si>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</si>
  <si>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</si>
  <si>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</si>
  <si>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</si>
  <si>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</si>
  <si>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</si>
  <si>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</si>
  <si>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</si>
  <si>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</si>
  <si>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</si>
  <si>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</si>
  <si>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</si>
  <si>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</si>
  <si>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</si>
  <si>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</si>
  <si>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</si>
  <si>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</si>
  <si>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</si>
  <si>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</si>
  <si>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</si>
  <si>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</si>
  <si>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</si>
  <si>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</si>
  <si>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</si>
  <si>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</si>
  <si>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</si>
  <si>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</si>
  <si>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</si>
  <si>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</si>
  <si>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</si>
  <si>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</si>
  <si>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</si>
  <si>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</si>
  <si>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</si>
  <si>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</si>
  <si>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</si>
  <si>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</si>
  <si>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</si>
  <si>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</si>
  <si>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</si>
  <si>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</si>
  <si>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</si>
  <si>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</si>
  <si>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</si>
  <si>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</si>
  <si>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</si>
  <si>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</si>
  <si>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</si>
  <si>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</si>
  <si>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</si>
  <si>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</si>
  <si>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</si>
  <si>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</si>
  <si>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</si>
  <si>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</si>
  <si>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</si>
  <si>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</si>
  <si>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</si>
  <si>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</si>
  <si>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</si>
  <si>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</si>
  <si>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</si>
  <si>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</si>
  <si>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</si>
  <si>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</si>
  <si>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</si>
  <si>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</si>
  <si>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</si>
  <si>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</si>
  <si>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</si>
  <si>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</si>
  <si>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</si>
  <si>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</si>
  <si>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</si>
  <si>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</si>
  <si>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</si>
  <si>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</si>
  <si>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</si>
  <si>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</si>
  <si>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</si>
  <si>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</si>
  <si>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</si>
  <si>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</si>
  <si>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</si>
  <si>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</si>
  <si>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</si>
  <si>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</si>
  <si>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</si>
  <si>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</si>
  <si>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</si>
  <si>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</si>
  <si>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</si>
  <si>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</si>
  <si>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</si>
  <si>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</si>
  <si>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</si>
  <si>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</si>
  <si>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</si>
  <si>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</si>
  <si>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</si>
  <si>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</si>
  <si>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</si>
  <si>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</si>
  <si>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</si>
  <si>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</si>
  <si>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</si>
  <si>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</si>
  <si>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</si>
  <si>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</si>
  <si>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</si>
  <si>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</si>
  <si>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</si>
  <si>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</si>
  <si>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</si>
  <si>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</si>
  <si>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</si>
  <si>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</si>
  <si>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</si>
  <si>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</si>
  <si>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</si>
  <si>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</si>
  <si>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</si>
  <si>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</si>
  <si>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</si>
  <si>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</si>
  <si>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</si>
  <si>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</si>
  <si>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</si>
  <si>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</si>
  <si>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</si>
  <si>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</si>
  <si>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</si>
  <si>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</si>
  <si>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</si>
  <si>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</si>
  <si>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</si>
  <si>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</si>
  <si>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</si>
  <si>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</si>
  <si>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</si>
  <si>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</si>
  <si>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</si>
  <si>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</si>
  <si>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</si>
  <si>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</si>
  <si>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</si>
  <si>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</si>
  <si>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</si>
  <si>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</si>
  <si>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</si>
  <si>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</si>
  <si>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</si>
  <si>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</si>
  <si>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</si>
  <si>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</si>
  <si>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</si>
  <si>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</si>
  <si>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</si>
  <si>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</si>
  <si>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</si>
  <si>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</si>
  <si>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</si>
  <si>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</si>
  <si>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</si>
  <si>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</si>
  <si>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</si>
  <si>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</si>
  <si>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</si>
  <si>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</si>
  <si>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</si>
  <si>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</si>
  <si>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</si>
  <si>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</si>
  <si>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</si>
  <si>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</si>
  <si>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</si>
  <si>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</si>
  <si>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</si>
  <si>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</si>
  <si>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</si>
  <si>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</si>
  <si>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</si>
  <si>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</si>
  <si>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</si>
  <si>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</si>
  <si>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</si>
  <si>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</si>
  <si>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</si>
  <si>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</si>
  <si>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</si>
  <si>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</si>
  <si>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</si>
  <si>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</si>
  <si>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</si>
  <si>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</si>
  <si>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</si>
  <si>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</si>
  <si>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</si>
  <si>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</si>
  <si>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</si>
  <si>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</si>
  <si>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</si>
  <si>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</si>
  <si>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</si>
  <si>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</si>
  <si>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</si>
  <si>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</si>
  <si>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</si>
  <si>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</si>
  <si>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</si>
  <si>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</si>
  <si>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</si>
  <si>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</si>
  <si>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</si>
  <si>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</si>
  <si>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</si>
  <si>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</si>
  <si>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</si>
  <si>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</si>
  <si>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</si>
  <si>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</si>
  <si>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</si>
  <si>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</si>
  <si>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</si>
  <si>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</si>
  <si>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</si>
  <si>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</si>
  <si>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</si>
  <si>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</si>
  <si>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</si>
  <si>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</si>
  <si>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</si>
  <si>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</si>
  <si>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</si>
  <si>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</si>
  <si>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</si>
  <si>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</si>
  <si>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</si>
  <si>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</si>
  <si>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</si>
  <si>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</si>
  <si>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</si>
  <si>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</si>
  <si>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</si>
  <si>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</si>
  <si>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</si>
  <si>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</si>
  <si>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</si>
  <si>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</si>
  <si>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</si>
  <si>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</si>
  <si>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</si>
  <si>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</si>
  <si>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</si>
  <si>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</si>
  <si>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</si>
  <si>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</si>
  <si>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</si>
  <si>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</si>
  <si>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</si>
  <si>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</si>
  <si>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</si>
  <si>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</si>
  <si>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</si>
  <si>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</si>
  <si>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</si>
  <si>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</si>
  <si>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</si>
  <si>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</si>
  <si>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</si>
  <si>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</si>
  <si>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</si>
  <si>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</si>
  <si>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</si>
  <si>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</si>
  <si>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</si>
  <si>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</si>
  <si>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</si>
  <si>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</si>
  <si>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</si>
  <si>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</si>
  <si>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</si>
  <si>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</si>
  <si>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</si>
  <si>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</si>
  <si>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</si>
  <si>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</si>
  <si>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</si>
  <si>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</si>
  <si>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</si>
  <si>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</si>
  <si>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</si>
  <si>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</si>
  <si>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</si>
  <si>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</si>
  <si>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</si>
  <si>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</si>
  <si>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</si>
  <si>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</si>
  <si>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</si>
  <si>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</si>
  <si>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</si>
  <si>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</si>
  <si>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</si>
  <si>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</si>
  <si>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</si>
  <si>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</si>
  <si>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</si>
  <si>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</si>
  <si>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</si>
  <si>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</si>
  <si>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</si>
  <si>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</si>
  <si>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</si>
  <si>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</si>
  <si>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</si>
  <si>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</si>
  <si>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</si>
  <si>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</si>
  <si>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</si>
  <si>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</si>
  <si>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</si>
  <si>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</si>
  <si>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</si>
  <si>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</si>
  <si>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</si>
  <si>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</si>
  <si>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</si>
  <si>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</si>
  <si>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</si>
  <si>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</si>
  <si>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</si>
  <si>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</si>
  <si>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</si>
  <si>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</si>
  <si>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</si>
  <si>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</si>
  <si>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</si>
  <si>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</si>
  <si>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</si>
  <si>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</si>
  <si>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</si>
  <si>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</si>
  <si>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</si>
  <si>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</si>
  <si>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</si>
  <si>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</si>
  <si>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</si>
  <si>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</si>
  <si>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</si>
  <si>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</si>
  <si>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</si>
  <si>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</si>
  <si>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</si>
  <si>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</si>
  <si>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</si>
  <si>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</si>
  <si>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</si>
  <si>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</si>
  <si>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</si>
  <si>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</si>
  <si>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</si>
  <si>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</si>
  <si>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</si>
  <si>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</si>
  <si>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</si>
  <si>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</si>
  <si>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</si>
  <si>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</si>
  <si>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</si>
  <si>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</si>
  <si>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</si>
  <si>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</si>
  <si>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</si>
  <si>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</si>
  <si>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</si>
  <si>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</si>
  <si>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</si>
  <si>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</si>
  <si>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</si>
  <si>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</si>
  <si>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</si>
  <si>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</si>
  <si>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</si>
  <si>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</si>
  <si>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</si>
  <si>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</si>
  <si>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</si>
  <si>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</si>
  <si>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</si>
  <si>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</si>
  <si>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</si>
  <si>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</si>
  <si>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</si>
  <si>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</si>
  <si>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</si>
  <si>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</si>
  <si>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</si>
  <si>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</si>
  <si>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</si>
  <si>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</si>
  <si>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</si>
  <si>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</si>
  <si>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</si>
  <si>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</si>
  <si>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</si>
  <si>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</si>
  <si>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</si>
  <si>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</si>
  <si>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</si>
  <si>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</si>
  <si>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</si>
  <si>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</si>
  <si>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</si>
  <si>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</si>
  <si>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</si>
  <si>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</si>
  <si>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</si>
  <si>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</si>
  <si>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</si>
  <si>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</si>
  <si>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</si>
  <si>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</si>
  <si>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</si>
  <si>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</si>
  <si>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</si>
  <si>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</si>
  <si>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</si>
  <si>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</si>
  <si>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</si>
  <si>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</si>
  <si>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</si>
  <si>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</si>
  <si>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</si>
  <si>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</si>
  <si>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</si>
  <si>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</si>
  <si>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</si>
  <si>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</si>
  <si>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</si>
  <si>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</si>
  <si>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</si>
  <si>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</si>
  <si>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</si>
  <si>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</si>
  <si>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</si>
  <si>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</si>
  <si>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</si>
  <si>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</si>
  <si>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</si>
  <si>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</si>
  <si>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</si>
  <si>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</si>
  <si>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</si>
  <si>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</si>
  <si>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</si>
  <si>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</si>
  <si>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</si>
  <si>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</si>
  <si>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</si>
  <si>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</si>
  <si>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</si>
  <si>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</si>
  <si>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</si>
  <si>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</si>
  <si>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</si>
  <si>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</si>
  <si>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</si>
  <si>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</si>
  <si>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</si>
  <si>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</si>
  <si>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</si>
  <si>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</si>
  <si>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</si>
  <si>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</si>
  <si>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</si>
  <si>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</si>
  <si>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</si>
  <si>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</si>
  <si>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</si>
  <si>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</si>
  <si>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</si>
  <si>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</si>
  <si>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</si>
  <si>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</si>
  <si>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</si>
  <si>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</si>
  <si>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</si>
  <si>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</si>
  <si>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</si>
  <si>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</si>
  <si>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</si>
  <si>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</si>
  <si>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</si>
  <si>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</si>
  <si>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</si>
  <si>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</si>
  <si>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</si>
  <si>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</si>
  <si>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</si>
  <si>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</si>
  <si>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</si>
  <si>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</si>
  <si>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</si>
  <si>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</si>
  <si>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</si>
  <si>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</si>
  <si>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</si>
  <si>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</si>
  <si>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</si>
  <si>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</si>
  <si>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</si>
  <si>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</si>
  <si>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</si>
  <si>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</si>
  <si>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</si>
  <si>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</si>
  <si>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</si>
  <si>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</si>
  <si>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</si>
  <si>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</si>
  <si>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</si>
  <si>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</si>
  <si>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</si>
  <si>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</si>
  <si>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</si>
  <si>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</si>
  <si>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</si>
  <si>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</si>
  <si>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</si>
  <si>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</si>
  <si>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</si>
  <si>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</si>
  <si>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</si>
  <si>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</si>
  <si>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</si>
  <si>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</si>
  <si>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</si>
  <si>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</si>
  <si>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</si>
  <si>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</si>
  <si>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</si>
  <si>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</si>
  <si>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</si>
  <si>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</si>
  <si>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</si>
  <si>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</si>
  <si>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</si>
  <si>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</si>
  <si>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</si>
  <si>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</si>
  <si>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</si>
  <si>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</si>
  <si>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</si>
  <si>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</si>
  <si>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</si>
  <si>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</si>
  <si>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</si>
  <si>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</si>
  <si>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</si>
  <si>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</si>
  <si>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</si>
  <si>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</si>
  <si>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</si>
  <si>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</si>
  <si>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</si>
  <si>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</si>
  <si>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</si>
  <si>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</si>
  <si>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</si>
  <si>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</si>
  <si>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</si>
  <si>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</si>
  <si>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</si>
  <si>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</si>
  <si>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</si>
  <si>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</si>
  <si>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</si>
  <si>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</si>
  <si>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</si>
  <si>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</si>
  <si>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</si>
  <si>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</si>
  <si>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</si>
  <si>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</si>
  <si>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</si>
  <si>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</si>
  <si>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</si>
  <si>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</si>
  <si>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</si>
  <si>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</si>
  <si>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</si>
  <si>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</si>
  <si>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</si>
  <si>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</si>
  <si>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</si>
  <si>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</si>
  <si>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</si>
  <si>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</si>
  <si>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</si>
  <si>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</si>
  <si>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</si>
  <si>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</si>
  <si>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</si>
  <si>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</si>
  <si>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</si>
  <si>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</si>
  <si>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</si>
  <si>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</si>
  <si>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</si>
  <si>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</si>
  <si>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</si>
  <si>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</si>
  <si>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</si>
  <si>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</si>
  <si>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</si>
  <si>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</si>
  <si>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</si>
  <si>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</si>
  <si>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</si>
  <si>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</si>
  <si>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</si>
  <si>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</si>
  <si>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</si>
  <si>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</si>
  <si>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</si>
  <si>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</si>
  <si>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</si>
  <si>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</si>
  <si>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</si>
  <si>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</si>
  <si>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</si>
  <si>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</si>
  <si>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</si>
  <si>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</si>
  <si>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</si>
  <si>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</si>
  <si>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</si>
  <si>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</si>
  <si>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</si>
  <si>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</si>
  <si>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</si>
  <si>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</si>
  <si>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</si>
  <si>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</si>
  <si>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</si>
  <si>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</si>
  <si>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</si>
  <si>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</si>
  <si>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</si>
  <si>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</si>
  <si>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</si>
  <si>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</si>
  <si>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</si>
  <si>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</si>
  <si>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</si>
  <si>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</si>
  <si>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</si>
  <si>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</si>
  <si>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</si>
  <si>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</si>
  <si>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</si>
  <si>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</si>
  <si>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</si>
  <si>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</si>
  <si>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</si>
  <si>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</si>
  <si>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</si>
  <si>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</si>
  <si>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</si>
  <si>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</si>
  <si>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</si>
  <si>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</si>
  <si>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</si>
  <si>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</si>
  <si>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</si>
  <si>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</si>
  <si>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</si>
  <si>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</si>
  <si>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</si>
  <si>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</si>
  <si>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</si>
  <si>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</si>
  <si>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</si>
  <si>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</si>
  <si>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</si>
  <si>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</si>
  <si>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</si>
  <si>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</si>
  <si>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</si>
  <si>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</si>
  <si>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</si>
  <si>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</si>
  <si>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</si>
  <si>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</si>
  <si>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</si>
  <si>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</si>
  <si>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</si>
  <si>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</si>
  <si>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</si>
  <si>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</si>
  <si>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</si>
  <si>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</si>
  <si>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</si>
  <si>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</si>
  <si>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</si>
  <si>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</si>
  <si>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</si>
  <si>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</si>
  <si>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</si>
  <si>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</si>
  <si>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</si>
  <si>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</si>
  <si>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</si>
  <si>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</si>
  <si>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</si>
  <si>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</si>
  <si>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</si>
  <si>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</si>
  <si>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</si>
  <si>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</si>
  <si>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</si>
  <si>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</si>
  <si>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</si>
  <si>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</si>
  <si>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</si>
  <si>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</si>
  <si>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</si>
  <si>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</si>
  <si>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</si>
  <si>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</si>
  <si>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</si>
  <si>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</si>
  <si>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</si>
  <si>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</si>
  <si>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</si>
  <si>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</si>
  <si>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</si>
  <si>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</si>
  <si>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</si>
  <si>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</si>
  <si>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</si>
  <si>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</si>
  <si>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</si>
  <si>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</si>
  <si>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</si>
  <si>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</si>
  <si>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</si>
  <si>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</si>
  <si>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</si>
  <si>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</si>
  <si>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</si>
  <si>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</si>
  <si>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</si>
  <si>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</si>
  <si>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</si>
  <si>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</si>
  <si>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</si>
  <si>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</si>
  <si>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</si>
  <si>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</si>
  <si>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</si>
  <si>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</si>
  <si>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</si>
  <si>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</si>
  <si>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</si>
  <si>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</si>
  <si>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</si>
  <si>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</si>
  <si>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</si>
  <si>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</si>
  <si>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</si>
  <si>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</si>
  <si>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</si>
  <si>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</si>
  <si>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</si>
  <si>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</si>
  <si>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</si>
  <si>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</si>
  <si>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</si>
  <si>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</si>
  <si>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</si>
  <si>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</si>
  <si>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</si>
  <si>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</si>
  <si>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</si>
  <si>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</si>
  <si>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</si>
  <si>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</si>
  <si>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</si>
  <si>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</si>
  <si>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</si>
  <si>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</si>
  <si>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</si>
  <si>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</si>
  <si>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</si>
  <si>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</si>
  <si>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</si>
  <si>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</si>
  <si>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</si>
  <si>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</si>
  <si>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</si>
  <si>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</si>
  <si>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</si>
  <si>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</si>
  <si>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</si>
  <si>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</si>
  <si>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</si>
  <si>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</si>
  <si>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</si>
  <si>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</si>
  <si>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</si>
  <si>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</si>
  <si>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</si>
  <si>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</si>
  <si>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</si>
  <si>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</si>
  <si>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</si>
  <si>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</si>
  <si>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</si>
  <si>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</si>
  <si>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</si>
  <si>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</si>
  <si>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</si>
  <si>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</si>
  <si>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</si>
  <si>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</si>
  <si>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</si>
  <si>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</si>
  <si>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</si>
  <si>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</si>
  <si>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</si>
  <si>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</si>
  <si>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</si>
  <si>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</si>
  <si>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</si>
  <si>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</si>
  <si>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</si>
  <si>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</si>
  <si>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</si>
  <si>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</si>
  <si>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</si>
  <si>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</si>
  <si>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</si>
  <si>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</si>
  <si>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</si>
  <si>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</si>
  <si>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</si>
  <si>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</si>
  <si>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</si>
  <si>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</si>
  <si>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</si>
  <si>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</si>
  <si>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</si>
  <si>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</si>
  <si>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</si>
  <si>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</si>
  <si>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</si>
  <si>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</si>
  <si>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</si>
  <si>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</si>
  <si>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</si>
  <si>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</si>
  <si>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</si>
  <si>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</si>
  <si>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</si>
  <si>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</si>
  <si>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</si>
  <si>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</si>
  <si>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</si>
  <si>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</si>
  <si>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</si>
  <si>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</si>
  <si>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</si>
  <si>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</si>
  <si>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</si>
  <si>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</si>
  <si>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</si>
  <si>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</si>
  <si>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</si>
  <si>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</si>
  <si>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</si>
  <si>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</si>
  <si>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</si>
  <si>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</si>
  <si>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</si>
  <si>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</si>
  <si>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</si>
  <si>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</si>
  <si>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</si>
  <si>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</si>
  <si>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</si>
  <si>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</si>
  <si>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</si>
  <si>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</si>
  <si>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</si>
  <si>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</si>
  <si>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</si>
  <si>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</si>
  <si>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</si>
  <si>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</si>
  <si>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</si>
  <si>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</si>
  <si>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</si>
  <si>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</si>
  <si>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</si>
  <si>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</si>
  <si>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</si>
  <si>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</si>
  <si>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</si>
  <si>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</si>
  <si>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</si>
  <si>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</si>
  <si>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</si>
  <si>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</si>
  <si>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</si>
  <si>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</si>
  <si>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</si>
  <si>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</si>
  <si>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</si>
  <si>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</si>
  <si>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</si>
  <si>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</si>
  <si>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</si>
  <si>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</si>
  <si>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</si>
  <si>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</si>
  <si>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</si>
  <si>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</si>
  <si>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</si>
  <si>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</si>
  <si>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</si>
  <si>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</si>
  <si>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</si>
  <si>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</si>
  <si>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</si>
  <si>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</si>
  <si>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</si>
  <si>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</si>
  <si>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</si>
  <si>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</si>
  <si>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</si>
  <si>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</si>
  <si>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</si>
  <si>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</si>
  <si>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</si>
  <si>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</si>
  <si>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</si>
  <si>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</si>
  <si>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</si>
  <si>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</si>
  <si>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</si>
  <si>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</si>
  <si>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</si>
  <si>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</si>
  <si>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</si>
  <si>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</si>
  <si>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</si>
  <si>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</si>
  <si>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</si>
  <si>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</si>
  <si>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</si>
  <si>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</si>
  <si>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</si>
  <si>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</si>
  <si>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</si>
  <si>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</si>
  <si>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</si>
  <si>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</si>
  <si>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</si>
  <si>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</si>
  <si>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</si>
  <si>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</si>
  <si>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</si>
  <si>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</si>
  <si>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</si>
  <si>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</si>
  <si>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</si>
  <si>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</si>
  <si>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</si>
  <si>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</si>
  <si>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</si>
  <si>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</si>
  <si>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</si>
  <si>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</si>
  <si>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</si>
  <si>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</si>
  <si>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</si>
  <si>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</si>
  <si>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</si>
  <si>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</si>
  <si>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</si>
  <si>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</si>
  <si>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</si>
  <si>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</si>
  <si>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</si>
  <si>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</si>
  <si>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</si>
  <si>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</si>
  <si>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</si>
  <si>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</si>
  <si>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</si>
  <si>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</si>
  <si>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</si>
  <si>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</si>
  <si>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</si>
  <si>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</si>
  <si>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</si>
  <si>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</si>
  <si>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</si>
  <si>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</si>
  <si>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</si>
  <si>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</si>
  <si>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</si>
  <si>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</si>
  <si>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</si>
  <si>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</si>
  <si>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</si>
  <si>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</si>
  <si>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</si>
  <si>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</si>
  <si>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</si>
  <si>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</si>
  <si>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</si>
  <si>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</si>
  <si>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</si>
  <si>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</si>
  <si>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</si>
  <si>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</si>
  <si>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</si>
  <si>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</si>
  <si>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</si>
  <si>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</si>
  <si>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</si>
  <si>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</si>
  <si>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</si>
  <si>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</si>
  <si>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</si>
  <si>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</si>
  <si>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</si>
  <si>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</si>
  <si>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</si>
  <si>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</si>
  <si>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</si>
  <si>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</si>
  <si>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</si>
  <si>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</si>
  <si>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</si>
  <si>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</si>
  <si>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</si>
  <si>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</si>
  <si>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</si>
  <si>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</si>
  <si>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</si>
  <si>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</si>
  <si>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</si>
  <si>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</si>
  <si>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</si>
  <si>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</si>
  <si>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</si>
  <si>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</si>
  <si>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</si>
  <si>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</si>
  <si>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</si>
  <si>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</si>
  <si>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</si>
  <si>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</si>
  <si>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</si>
  <si>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</si>
  <si>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</si>
  <si>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</si>
  <si>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</si>
  <si>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</si>
  <si>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</si>
  <si>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</si>
  <si>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</si>
  <si>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</si>
  <si>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</si>
  <si>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</si>
  <si>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</si>
  <si>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</si>
  <si>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</si>
  <si>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</si>
  <si>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</si>
  <si>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</si>
  <si>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</si>
  <si>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</si>
  <si>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</si>
  <si>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</si>
  <si>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</si>
  <si>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</si>
  <si>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</si>
  <si>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</si>
  <si>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</si>
  <si>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</si>
  <si>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</si>
  <si>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</si>
  <si>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</si>
  <si>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</si>
  <si>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</si>
  <si>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</si>
  <si>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</si>
  <si>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</si>
  <si>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</si>
  <si>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</si>
  <si>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</si>
  <si>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</si>
  <si>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</si>
  <si>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</si>
  <si>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</si>
  <si>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</si>
  <si>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</si>
  <si>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</si>
  <si>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</si>
  <si>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</si>
  <si>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</si>
  <si>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</si>
  <si>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</si>
  <si>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</si>
  <si>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</si>
  <si>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</si>
  <si>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</si>
  <si>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</si>
  <si>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</si>
  <si>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</si>
  <si>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</si>
  <si>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</si>
  <si>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</si>
  <si>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</si>
  <si>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</si>
  <si>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</si>
  <si>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</si>
  <si>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</si>
  <si>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</si>
  <si>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</si>
  <si>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</si>
  <si>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</si>
  <si>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</si>
  <si>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</si>
  <si>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</si>
  <si>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</si>
  <si>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</si>
  <si>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</si>
  <si>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</si>
  <si>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</si>
  <si>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</si>
  <si>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</si>
  <si>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</si>
  <si>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</si>
  <si>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</si>
  <si>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</si>
  <si>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</si>
  <si>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</si>
  <si>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</si>
  <si>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</si>
  <si>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</si>
  <si>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</si>
  <si>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</si>
  <si>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</si>
  <si>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</si>
  <si>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</si>
  <si>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</si>
  <si>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</si>
  <si>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</si>
  <si>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</si>
  <si>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</si>
  <si>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</si>
  <si>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</si>
  <si>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</si>
  <si>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</si>
  <si>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</si>
  <si>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</si>
  <si>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</si>
  <si>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</si>
  <si>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</si>
  <si>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</si>
  <si>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</si>
  <si>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</si>
  <si>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</si>
  <si>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</si>
  <si>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</si>
  <si>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</si>
  <si>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</si>
  <si>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</si>
  <si>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</si>
  <si>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</si>
  <si>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</si>
  <si>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</si>
  <si>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</si>
  <si>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</si>
  <si>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</si>
  <si>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</si>
  <si>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</si>
  <si>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</si>
  <si>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</si>
  <si>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</si>
  <si>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</si>
  <si>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</si>
  <si>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</si>
  <si>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</si>
  <si>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</si>
  <si>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</si>
  <si>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</si>
  <si>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</si>
  <si>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</si>
  <si>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</si>
  <si>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</si>
  <si>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</si>
  <si>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</si>
  <si>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</si>
  <si>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</si>
  <si>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</si>
  <si>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</si>
  <si>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</si>
  <si>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</si>
  <si>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</si>
  <si>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</si>
  <si>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</si>
  <si>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</si>
  <si>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</si>
  <si>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</si>
  <si>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</si>
  <si>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</si>
  <si>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</si>
  <si>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</si>
  <si>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</si>
  <si>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</si>
  <si>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</si>
  <si>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</si>
  <si>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</si>
  <si>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</si>
  <si>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</si>
  <si>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</si>
  <si>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</si>
  <si>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</si>
  <si>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</si>
  <si>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</si>
  <si>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</si>
  <si>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</si>
  <si>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</si>
  <si>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</si>
  <si>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</si>
  <si>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</si>
  <si>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</si>
  <si>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</si>
  <si>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</si>
  <si>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</si>
  <si>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</si>
  <si>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</si>
  <si>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</si>
  <si>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</si>
  <si>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</si>
  <si>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</si>
  <si>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</si>
  <si>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</si>
  <si>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</si>
  <si>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</si>
  <si>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</si>
  <si>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</si>
  <si>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</si>
  <si>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</si>
  <si>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</si>
  <si>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</si>
  <si>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</si>
  <si>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</si>
  <si>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</si>
  <si>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</si>
  <si>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</si>
  <si>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</si>
  <si>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</si>
  <si>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</si>
  <si>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</si>
  <si>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</si>
  <si>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</si>
  <si>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</si>
  <si>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</si>
  <si>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</si>
  <si>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</si>
  <si>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</si>
  <si>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</si>
  <si>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</si>
  <si>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</si>
  <si>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</si>
  <si>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</si>
  <si>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</si>
  <si>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</si>
  <si>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</si>
  <si>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</si>
  <si>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</si>
  <si>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</si>
  <si>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</si>
  <si>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</si>
  <si>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</si>
  <si>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</si>
  <si>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</si>
  <si>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</si>
  <si>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</si>
  <si>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</si>
  <si>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</si>
  <si>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</si>
  <si>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</si>
  <si>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</si>
  <si>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</si>
  <si>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</si>
  <si>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</si>
  <si>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</si>
  <si>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</si>
  <si>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</si>
  <si>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</si>
  <si>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</si>
  <si>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</si>
  <si>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</si>
  <si>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</si>
  <si>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</si>
  <si>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</si>
  <si>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</si>
  <si>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</si>
  <si>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</si>
  <si>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</si>
  <si>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</si>
  <si>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</si>
  <si>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</si>
  <si>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</si>
  <si>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</si>
  <si>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</si>
  <si>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</si>
  <si>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</si>
  <si>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</si>
  <si>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</si>
  <si>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</si>
  <si>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</si>
  <si>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</si>
  <si>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</si>
  <si>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</si>
  <si>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</si>
  <si>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</si>
  <si>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</si>
  <si>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</si>
  <si>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</si>
  <si>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</si>
  <si>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</si>
  <si>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</si>
  <si>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</si>
  <si>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</si>
  <si>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</si>
  <si>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</si>
  <si>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</si>
  <si>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</si>
  <si>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</si>
  <si>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</si>
  <si>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</si>
  <si>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</si>
  <si>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</si>
  <si>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</si>
  <si>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</si>
  <si>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</si>
  <si>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</si>
  <si>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</si>
  <si>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</si>
  <si>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</si>
  <si>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</si>
  <si>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</si>
  <si>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</si>
  <si>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</si>
  <si>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</si>
  <si>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</si>
  <si>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</si>
  <si>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</si>
  <si>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</si>
  <si>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</si>
  <si>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</si>
  <si>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</si>
  <si>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</si>
  <si>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</si>
  <si>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</si>
  <si>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</si>
  <si>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</si>
  <si>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</si>
  <si>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</si>
  <si>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</si>
  <si>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</si>
  <si>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</si>
  <si>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</si>
  <si>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</si>
  <si>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</si>
  <si>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</si>
  <si>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</si>
  <si>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</si>
  <si>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</si>
  <si>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</si>
  <si>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</si>
  <si>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</si>
  <si>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</si>
  <si>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</si>
  <si>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</si>
  <si>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</si>
  <si>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</si>
  <si>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</si>
  <si>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</si>
  <si>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</si>
  <si>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</si>
  <si>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</si>
  <si>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</si>
  <si>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</si>
  <si>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</si>
  <si>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</si>
  <si>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</si>
  <si>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</si>
  <si>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</si>
  <si>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</si>
  <si>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</si>
  <si>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</si>
  <si>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</si>
  <si>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</si>
  <si>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</si>
  <si>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</si>
  <si>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</si>
  <si>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</si>
  <si>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</si>
  <si>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</si>
  <si>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</si>
  <si>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</si>
  <si>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</si>
  <si>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</si>
  <si>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</si>
  <si>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</si>
  <si>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</si>
  <si>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</si>
  <si>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</si>
  <si>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</si>
  <si>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</si>
  <si>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</si>
  <si>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</si>
  <si>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</si>
  <si>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</si>
  <si>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</si>
  <si>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</si>
  <si>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</si>
  <si>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</si>
  <si>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</si>
  <si>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</si>
  <si>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</si>
  <si>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</si>
  <si>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</si>
  <si>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</si>
  <si>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</si>
  <si>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</si>
  <si>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</si>
  <si>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</si>
  <si>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</si>
  <si>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</si>
  <si>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</si>
  <si>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</si>
  <si>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</si>
  <si>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</si>
  <si>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</si>
  <si>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</si>
  <si>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</si>
  <si>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</si>
  <si>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</si>
  <si>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</si>
  <si>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</si>
  <si>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</si>
  <si>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</si>
  <si>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</si>
  <si>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</si>
  <si>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</si>
  <si>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</si>
  <si>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</si>
  <si>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</si>
  <si>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</si>
  <si>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</si>
  <si>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</si>
  <si>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</si>
  <si>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</si>
  <si>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</si>
  <si>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</si>
  <si>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</si>
  <si>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</si>
  <si>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</si>
  <si>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</si>
  <si>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</si>
  <si>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</si>
  <si>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</si>
  <si>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</si>
  <si>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</si>
  <si>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</si>
  <si>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</si>
  <si>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</si>
  <si>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</si>
  <si>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</si>
  <si>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</si>
  <si>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</si>
  <si>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</si>
  <si>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</si>
  <si>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</si>
  <si>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</si>
  <si>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</si>
  <si>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</si>
  <si>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</si>
  <si>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</si>
  <si>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</si>
  <si>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</si>
  <si>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</si>
  <si>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</si>
  <si>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</si>
  <si>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</si>
  <si>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</si>
  <si>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</si>
  <si>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</si>
  <si>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</si>
  <si>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</si>
  <si>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</si>
  <si>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</si>
  <si>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</si>
  <si>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</si>
  <si>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</si>
  <si>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</si>
  <si>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</si>
  <si>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</si>
  <si>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</si>
  <si>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</si>
  <si>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</si>
  <si>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</si>
  <si>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</si>
  <si>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</si>
  <si>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</si>
  <si>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</si>
  <si>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</si>
  <si>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</si>
  <si>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</si>
  <si>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</si>
  <si>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</si>
  <si>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</si>
  <si>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</si>
  <si>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</si>
  <si>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</si>
  <si>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</si>
  <si>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</si>
  <si>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</si>
  <si>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</si>
  <si>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</si>
  <si>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</si>
  <si>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</si>
  <si>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</si>
  <si>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</si>
  <si>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</si>
  <si>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</si>
  <si>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</si>
  <si>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</si>
  <si>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</si>
  <si>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</si>
  <si>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</si>
  <si>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</si>
  <si>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</si>
  <si>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</si>
  <si>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</si>
  <si>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</si>
  <si>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</si>
  <si>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</si>
  <si>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</si>
  <si>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</si>
  <si>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</si>
  <si>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</si>
  <si>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</si>
  <si>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</si>
  <si>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</si>
  <si>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</si>
  <si>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</si>
  <si>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</si>
  <si>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</si>
  <si>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</si>
  <si>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</si>
  <si>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</si>
  <si>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</si>
  <si>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</si>
  <si>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</si>
  <si>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</si>
  <si>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</si>
  <si>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</si>
  <si>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</si>
  <si>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</si>
  <si>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</si>
  <si>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</si>
  <si>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</si>
  <si>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</si>
  <si>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</si>
  <si>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</si>
  <si>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</si>
  <si>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</si>
  <si>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</si>
  <si>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</si>
  <si>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</si>
  <si>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</si>
  <si>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</si>
  <si>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</si>
  <si>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</si>
  <si>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</si>
  <si>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</si>
  <si>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</si>
  <si>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</si>
  <si>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</si>
  <si>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</si>
  <si>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</si>
  <si>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</si>
  <si>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</si>
  <si>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</si>
  <si>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</si>
  <si>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</si>
  <si>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</si>
  <si>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</si>
  <si>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</si>
  <si>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</si>
  <si>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</si>
  <si>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</si>
  <si>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</si>
  <si>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</si>
  <si>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</si>
  <si>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</si>
  <si>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</si>
  <si>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</si>
  <si>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</si>
  <si>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</si>
  <si>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</si>
  <si>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</si>
  <si>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</si>
  <si>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</si>
  <si>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</si>
  <si>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</si>
  <si>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</si>
  <si>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</si>
  <si>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</si>
  <si>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</si>
  <si>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</si>
  <si>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</si>
  <si>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</si>
  <si>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</si>
  <si>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</si>
  <si>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</si>
  <si>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</si>
  <si>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</si>
  <si>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</si>
  <si>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</si>
  <si>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</si>
  <si>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</si>
  <si>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</si>
  <si>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</si>
  <si>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</si>
  <si>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</si>
  <si>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</si>
  <si>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</si>
  <si>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</si>
  <si>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</si>
  <si>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</si>
  <si>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</si>
  <si>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</si>
  <si>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</si>
  <si>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</si>
  <si>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</si>
  <si>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</si>
  <si>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</si>
  <si>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</si>
  <si>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</si>
  <si>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</si>
  <si>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</si>
  <si>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</si>
  <si>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</si>
  <si>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</si>
  <si>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</si>
  <si>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</si>
  <si>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</si>
  <si>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</si>
  <si>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</si>
  <si>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</si>
  <si>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</si>
  <si>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</si>
  <si>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</si>
  <si>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</si>
  <si>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</si>
  <si>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</si>
  <si>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</si>
  <si>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</si>
  <si>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</si>
  <si>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</si>
  <si>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</si>
  <si>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</si>
  <si>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</si>
  <si>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</si>
  <si>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</si>
  <si>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</si>
  <si>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</si>
  <si>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</si>
  <si>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</si>
  <si>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</si>
  <si>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</si>
  <si>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</si>
  <si>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</si>
  <si>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</si>
  <si>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</si>
  <si>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</si>
  <si>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</si>
  <si>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</si>
  <si>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</si>
  <si>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</si>
  <si>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</si>
  <si>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</si>
  <si>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</si>
  <si>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</si>
  <si>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</si>
  <si>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</si>
  <si>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</si>
  <si>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</si>
  <si>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</si>
  <si>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</si>
  <si>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</si>
  <si>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</si>
  <si>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</si>
  <si>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</si>
  <si>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</si>
  <si>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</si>
  <si>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</si>
  <si>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</si>
  <si>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</si>
  <si>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</si>
  <si>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</si>
  <si>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</si>
  <si>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</si>
  <si>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</si>
  <si>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</si>
  <si>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</si>
  <si>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</si>
  <si>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</si>
  <si>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</si>
  <si>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</si>
  <si>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</si>
  <si>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</si>
  <si>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</si>
  <si>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</si>
  <si>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</si>
  <si>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</si>
  <si>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</si>
  <si>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</si>
  <si>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</si>
  <si>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</si>
  <si>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</si>
  <si>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</si>
  <si>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</si>
  <si>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</si>
  <si>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</si>
  <si>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</si>
  <si>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</si>
  <si>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</si>
  <si>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</si>
  <si>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</si>
  <si>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</si>
  <si>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</si>
  <si>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</si>
  <si>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</si>
  <si>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</si>
  <si>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</si>
  <si>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</si>
  <si>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</si>
  <si>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</si>
  <si>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</si>
  <si>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</si>
  <si>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</si>
  <si>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</si>
  <si>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</si>
  <si>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</si>
  <si>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</si>
  <si>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</si>
  <si>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</si>
  <si>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</si>
  <si>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</si>
  <si>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</si>
  <si>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</si>
  <si>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</si>
  <si>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</si>
  <si>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</si>
  <si>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</si>
  <si>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</si>
  <si>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</si>
  <si>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</si>
  <si>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</si>
  <si>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</si>
  <si>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</si>
  <si>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</si>
  <si>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</si>
  <si>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</si>
  <si>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</si>
  <si>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</si>
  <si>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</si>
  <si>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</si>
  <si>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</si>
  <si>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</si>
  <si>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</si>
  <si>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</si>
  <si>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</si>
  <si>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</si>
  <si>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</si>
  <si>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</si>
  <si>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</si>
  <si>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</si>
  <si>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</si>
  <si>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</si>
  <si>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</si>
  <si>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</si>
  <si>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</si>
  <si>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</si>
  <si>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</si>
  <si>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</si>
  <si>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</si>
  <si>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</si>
  <si>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</si>
  <si>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</si>
  <si>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</si>
  <si>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</si>
  <si>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</si>
  <si>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</si>
  <si>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</si>
  <si>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</si>
  <si>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</si>
  <si>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</si>
  <si>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</si>
  <si>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</si>
  <si>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</si>
  <si>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</si>
  <si>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</si>
  <si>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</si>
  <si>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</si>
  <si>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</si>
  <si>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</si>
  <si>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</si>
  <si>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</si>
  <si>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</si>
  <si>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</si>
  <si>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</si>
  <si>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</si>
  <si>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</si>
  <si>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</si>
  <si>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</si>
  <si>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</si>
  <si>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</si>
  <si>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</si>
  <si>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</si>
  <si>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</si>
  <si>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</si>
  <si>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</si>
  <si>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</si>
  <si>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</si>
  <si>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</si>
  <si>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</si>
  <si>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</si>
  <si>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</si>
  <si>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</si>
  <si>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</si>
  <si>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</si>
  <si>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</si>
  <si>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</si>
  <si>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</si>
  <si>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</si>
  <si>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</si>
  <si>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</si>
  <si>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</si>
  <si>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</si>
  <si>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</si>
  <si>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</si>
  <si>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</si>
  <si>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</si>
  <si>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</si>
  <si>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</si>
  <si>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</si>
  <si>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</si>
  <si>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</si>
  <si>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</si>
  <si>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</si>
  <si>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</si>
  <si>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</si>
  <si>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</si>
  <si>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</si>
  <si>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</si>
  <si>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</si>
  <si>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</si>
  <si>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</si>
  <si>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</si>
  <si>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</si>
  <si>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</si>
  <si>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</si>
  <si>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</si>
  <si>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</si>
  <si>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</si>
  <si>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</si>
  <si>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</si>
  <si>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</si>
  <si>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</si>
  <si>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</si>
  <si>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</si>
  <si>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</si>
  <si>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</si>
  <si>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</si>
  <si>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</si>
  <si>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</si>
  <si>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</si>
  <si>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</si>
  <si>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</si>
  <si>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</si>
  <si>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</si>
  <si>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</si>
  <si>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</si>
  <si>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</si>
  <si>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</si>
  <si>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</si>
  <si>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</si>
  <si>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</si>
  <si>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</si>
  <si>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</si>
  <si>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</si>
  <si>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</si>
  <si>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</si>
  <si>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</si>
  <si>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</si>
  <si>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</si>
  <si>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</si>
  <si>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</si>
  <si>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</si>
  <si>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</si>
  <si>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</si>
  <si>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</si>
  <si>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</si>
  <si>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</si>
  <si>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</si>
  <si>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</si>
  <si>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</si>
  <si>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</si>
  <si>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</si>
  <si>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</si>
  <si>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</si>
  <si>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</si>
  <si>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</si>
  <si>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</si>
  <si>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</si>
  <si>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</si>
  <si>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</si>
  <si>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</si>
  <si>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</si>
  <si>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</si>
  <si>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</si>
  <si>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</si>
  <si>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</si>
  <si>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</si>
  <si>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</si>
  <si>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</si>
  <si>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</si>
  <si>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</si>
  <si>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</si>
  <si>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</si>
  <si>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</si>
  <si>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</si>
  <si>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</si>
  <si>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</si>
  <si>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</si>
  <si>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</si>
  <si>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</si>
  <si>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</si>
  <si>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</si>
  <si>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</si>
  <si>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</si>
  <si>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</si>
  <si>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</si>
  <si>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</si>
  <si>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</si>
  <si>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</si>
  <si>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</si>
  <si>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</si>
  <si>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</si>
  <si>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</si>
  <si>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</si>
  <si>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</si>
  <si>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</si>
  <si>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</si>
  <si>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</si>
  <si>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</si>
  <si>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</si>
  <si>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</si>
  <si>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</si>
  <si>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</si>
  <si>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</si>
  <si>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</si>
  <si>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</si>
  <si>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</si>
  <si>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</si>
  <si>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</si>
  <si>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</si>
  <si>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</si>
  <si>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</si>
  <si>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</si>
  <si>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</si>
  <si>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</si>
  <si>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</si>
  <si>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</si>
  <si>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</si>
  <si>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</si>
  <si>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</si>
  <si>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</si>
  <si>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</si>
  <si>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</si>
  <si>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</si>
  <si>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</si>
  <si>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</si>
  <si>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</si>
  <si>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</si>
  <si>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</si>
  <si>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</si>
  <si>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</si>
  <si>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</si>
  <si>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</si>
  <si>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</si>
  <si>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</si>
  <si>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</si>
  <si>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</si>
  <si>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</si>
  <si>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</si>
  <si>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</si>
  <si>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</si>
  <si>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</si>
  <si>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</si>
  <si>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</si>
  <si>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</si>
  <si>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</si>
  <si>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</si>
  <si>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</si>
  <si>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</si>
  <si>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</si>
  <si>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</si>
  <si>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</si>
  <si>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</si>
  <si>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</si>
  <si>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</si>
  <si>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</si>
  <si>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</si>
  <si>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</si>
  <si>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</si>
  <si>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</si>
  <si>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</si>
  <si>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</si>
  <si>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</si>
  <si>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</si>
  <si>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</si>
  <si>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</si>
  <si>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</si>
  <si>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</si>
  <si>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</si>
  <si>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</si>
  <si>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</si>
  <si>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</si>
  <si>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</si>
  <si>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</si>
  <si>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</si>
  <si>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</si>
  <si>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</si>
  <si>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</si>
  <si>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</si>
  <si>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</si>
  <si>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</si>
  <si>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</si>
  <si>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</si>
  <si>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</si>
  <si>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</si>
  <si>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</si>
  <si>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</si>
  <si>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</si>
  <si>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</si>
  <si>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</si>
  <si>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</si>
  <si>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</si>
  <si>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</si>
  <si>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</si>
  <si>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</si>
  <si>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</si>
  <si>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</si>
  <si>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</si>
  <si>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</si>
  <si>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</si>
  <si>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</si>
  <si>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</si>
  <si>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</si>
  <si>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</si>
  <si>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</si>
  <si>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</si>
  <si>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</si>
  <si>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</si>
  <si>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</si>
  <si>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</si>
  <si>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</si>
  <si>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</si>
  <si>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</si>
  <si>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</si>
  <si>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</si>
  <si>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</si>
  <si>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</si>
  <si>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</si>
  <si>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</si>
  <si>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</si>
  <si>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</si>
  <si>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</si>
  <si>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</si>
  <si>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</si>
  <si>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</si>
  <si>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</si>
  <si>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</si>
  <si>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</si>
  <si>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</si>
  <si>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</si>
  <si>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</si>
  <si>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</si>
  <si>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</si>
  <si>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</si>
  <si>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</si>
  <si>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</si>
  <si>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</si>
  <si>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</si>
  <si>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</si>
  <si>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</si>
  <si>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</si>
  <si>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</si>
  <si>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</si>
  <si>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</si>
  <si>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</si>
  <si>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</si>
  <si>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</si>
  <si>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</si>
  <si>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</si>
  <si>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</si>
  <si>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</si>
  <si>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</si>
  <si>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</si>
  <si>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</si>
  <si>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</si>
  <si>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</si>
  <si>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</si>
  <si>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</si>
  <si>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</si>
  <si>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</si>
  <si>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</si>
  <si>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</si>
  <si>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</si>
  <si>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</si>
  <si>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</si>
  <si>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</si>
  <si>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</si>
  <si>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</si>
  <si>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</si>
  <si>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</si>
  <si>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</si>
  <si>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</si>
  <si>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</si>
  <si>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</si>
  <si>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</si>
  <si>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</si>
  <si>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</si>
  <si>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</si>
  <si>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</si>
  <si>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</si>
  <si>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</si>
  <si>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</si>
  <si>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</si>
  <si>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</si>
  <si>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</si>
  <si>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</si>
  <si>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</si>
  <si>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</si>
  <si>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</si>
  <si>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</si>
  <si>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</si>
  <si>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</si>
  <si>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</si>
  <si>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</si>
  <si>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</si>
  <si>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</si>
  <si>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</si>
  <si>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</si>
  <si>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</si>
  <si>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</si>
  <si>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</si>
  <si>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</si>
  <si>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</si>
  <si>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</si>
  <si>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</si>
  <si>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</si>
  <si>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</si>
  <si>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</si>
  <si>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</si>
  <si>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</si>
  <si>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</si>
  <si>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</si>
  <si>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</si>
  <si>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</si>
  <si>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</si>
  <si>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</si>
  <si>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</si>
  <si>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</si>
  <si>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</si>
  <si>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</si>
  <si>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</si>
  <si>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</si>
  <si>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</si>
  <si>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</si>
  <si>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</si>
  <si>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</si>
  <si>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</si>
  <si>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</si>
  <si>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</si>
  <si>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</si>
  <si>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</si>
  <si>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</si>
  <si>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</si>
  <si>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</si>
  <si>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</si>
  <si>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</si>
  <si>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</si>
  <si>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</si>
  <si>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</si>
  <si>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</si>
  <si>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</si>
  <si>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</si>
  <si>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</si>
  <si>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</si>
  <si>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</si>
  <si>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</si>
  <si>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</si>
  <si>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</si>
  <si>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</si>
  <si>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</si>
  <si>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</si>
  <si>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</si>
  <si>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</si>
  <si>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</si>
  <si>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</si>
  <si>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</si>
  <si>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</si>
  <si>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</si>
  <si>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</si>
  <si>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</si>
  <si>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</si>
  <si>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</si>
  <si>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</si>
  <si>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</si>
  <si>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</si>
  <si>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</si>
  <si>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</si>
  <si>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</si>
  <si>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</si>
  <si>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</si>
  <si>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</si>
  <si>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</si>
  <si>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</si>
  <si>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</si>
  <si>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</si>
  <si>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</si>
  <si>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</si>
  <si>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</si>
  <si>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</si>
  <si>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</si>
  <si>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</si>
  <si>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</si>
  <si>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</si>
  <si>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</si>
  <si>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</si>
  <si>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</si>
  <si>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</si>
  <si>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</si>
  <si>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</si>
  <si>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</si>
  <si>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</si>
  <si>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</si>
  <si>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</si>
  <si>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</si>
  <si>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</si>
  <si>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</si>
  <si>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</si>
  <si>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</si>
  <si>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</si>
  <si>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</si>
  <si>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</si>
  <si>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</si>
  <si>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</si>
  <si>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</si>
  <si>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</si>
  <si>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</si>
  <si>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</si>
  <si>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</si>
  <si>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</si>
  <si>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</si>
  <si>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</si>
  <si>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</si>
  <si>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</si>
  <si>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</si>
  <si>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</si>
  <si>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</si>
  <si>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</si>
  <si>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</si>
  <si>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</si>
  <si>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</si>
  <si>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</si>
  <si>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</si>
  <si>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</si>
  <si>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</si>
  <si>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</si>
  <si>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</si>
  <si>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</si>
  <si>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</si>
  <si>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</si>
  <si>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</si>
  <si>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</si>
  <si>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</si>
  <si>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</si>
  <si>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</si>
  <si>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</si>
  <si>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</si>
  <si>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</si>
  <si>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</si>
  <si>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</si>
  <si>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</si>
  <si>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</si>
  <si>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</si>
  <si>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</si>
  <si>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</si>
  <si>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</si>
  <si>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</si>
  <si>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</si>
  <si>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</si>
  <si>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</si>
  <si>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</si>
  <si>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</si>
  <si>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</si>
  <si>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</si>
  <si>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</si>
  <si>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</si>
  <si>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</si>
  <si>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</si>
  <si>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</si>
  <si>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</si>
  <si>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</si>
  <si>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</si>
  <si>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</si>
  <si>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</si>
  <si>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</si>
  <si>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</si>
  <si>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</si>
  <si>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</si>
  <si>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</si>
  <si>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</si>
  <si>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</si>
  <si>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</si>
  <si>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</si>
  <si>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</si>
  <si>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</si>
  <si>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</si>
  <si>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</si>
  <si>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</si>
  <si>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</si>
  <si>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</si>
  <si>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</si>
  <si>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</si>
  <si>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</si>
  <si>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</si>
  <si>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</si>
  <si>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</si>
  <si>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</si>
  <si>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</si>
  <si>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</si>
  <si>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</si>
  <si>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</si>
  <si>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</si>
  <si>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</si>
  <si>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</si>
  <si>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</si>
  <si>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</si>
  <si>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</si>
  <si>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</si>
  <si>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</si>
  <si>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</si>
  <si>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</si>
  <si>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</si>
  <si>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</si>
  <si>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</si>
  <si>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</si>
  <si>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</si>
  <si>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</si>
  <si>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</si>
  <si>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</si>
  <si>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</si>
  <si>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</si>
  <si>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</si>
  <si>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</si>
  <si>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</si>
  <si>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</si>
  <si>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</si>
  <si>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</si>
  <si>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</si>
  <si>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</si>
  <si>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</si>
  <si>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</si>
  <si>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</si>
  <si>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</si>
  <si>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</si>
  <si>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</si>
  <si>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</si>
  <si>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</si>
  <si>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</si>
  <si>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</si>
  <si>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</si>
  <si>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</si>
  <si>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</si>
  <si>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</si>
  <si>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</si>
  <si>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</si>
  <si>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</si>
  <si>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</si>
  <si>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</si>
  <si>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</si>
  <si>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</si>
  <si>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</si>
  <si>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</si>
  <si>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</si>
  <si>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</si>
  <si>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</si>
  <si>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</si>
  <si>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</si>
  <si>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</si>
  <si>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</si>
  <si>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</si>
  <si>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</si>
  <si>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</si>
  <si>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</si>
  <si>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</si>
  <si>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</si>
  <si>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</si>
  <si>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</si>
  <si>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</si>
  <si>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</si>
  <si>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</si>
  <si>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</si>
  <si>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</si>
  <si>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</si>
  <si>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</si>
  <si>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</si>
  <si>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</si>
  <si>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</si>
  <si>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</si>
  <si>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</si>
  <si>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</si>
  <si>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</si>
  <si>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</si>
  <si>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</si>
  <si>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</si>
  <si>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</si>
  <si>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</si>
  <si>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</si>
  <si>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</si>
  <si>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</si>
  <si>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</si>
  <si>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</si>
  <si>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</si>
  <si>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</si>
  <si>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</si>
  <si>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</si>
  <si>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</si>
  <si>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</si>
  <si>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</si>
  <si>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</si>
  <si>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</si>
  <si>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</si>
  <si>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</si>
  <si>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</si>
  <si>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</si>
  <si>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</si>
  <si>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</si>
  <si>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</si>
  <si>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</si>
  <si>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</si>
  <si>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</si>
  <si>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</si>
  <si>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</si>
  <si>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</si>
  <si>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</si>
  <si>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</si>
  <si>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</si>
  <si>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</si>
  <si>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</si>
  <si>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</si>
  <si>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</si>
  <si>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</si>
  <si>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</si>
  <si>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</si>
  <si>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</si>
  <si>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</si>
  <si>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</si>
  <si>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</si>
  <si>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</si>
  <si>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</si>
  <si>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</si>
  <si>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</si>
  <si>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</si>
  <si>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</si>
  <si>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</si>
  <si>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</si>
  <si>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</si>
  <si>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</si>
  <si>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</si>
  <si>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</si>
  <si>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</si>
  <si>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</si>
  <si>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</si>
  <si>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</si>
  <si>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</si>
  <si>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</si>
  <si>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</si>
  <si>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</si>
  <si>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</si>
  <si>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</si>
  <si>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</si>
  <si>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</si>
  <si>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</si>
  <si>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</si>
  <si>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</si>
  <si>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</si>
  <si>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</si>
  <si>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</si>
  <si>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</si>
  <si>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</si>
  <si>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</si>
  <si>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</si>
  <si>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</si>
  <si>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</si>
  <si>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</si>
  <si>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</si>
  <si>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</si>
  <si>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</si>
  <si>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</si>
  <si>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</si>
  <si>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</si>
  <si>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</si>
  <si>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</si>
  <si>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</si>
  <si>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</si>
  <si>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</si>
  <si>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</si>
  <si>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</si>
  <si>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</si>
  <si>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</si>
  <si>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</si>
  <si>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</si>
  <si>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</si>
  <si>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</si>
  <si>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</si>
  <si>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</si>
  <si>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</si>
  <si>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</si>
  <si>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</si>
  <si>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</si>
  <si>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</si>
  <si>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</si>
  <si>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</si>
  <si>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</si>
  <si>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</si>
  <si>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</si>
  <si>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</si>
  <si>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</si>
  <si>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</si>
  <si>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</si>
  <si>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</si>
  <si>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</si>
  <si>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</si>
  <si>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</si>
  <si>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</si>
  <si>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</si>
  <si>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</si>
  <si>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</si>
  <si>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</si>
  <si>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</si>
  <si>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</si>
  <si>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</si>
  <si>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</si>
  <si>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</si>
  <si>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</si>
  <si>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</si>
  <si>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</si>
  <si>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</si>
  <si>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</si>
  <si>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</si>
  <si>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</si>
  <si>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</si>
  <si>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</si>
  <si>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</si>
  <si>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</si>
  <si>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</si>
  <si>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</si>
  <si>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</si>
  <si>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</si>
  <si>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</si>
  <si>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</si>
  <si>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</si>
  <si>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</si>
  <si>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</si>
  <si>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</si>
  <si>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</si>
  <si>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</si>
  <si>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</si>
  <si>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</si>
  <si>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</si>
  <si>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</si>
  <si>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</si>
  <si>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</si>
  <si>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</si>
  <si>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</si>
  <si>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</si>
  <si>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</si>
  <si>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</si>
  <si>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</si>
  <si>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</si>
  <si>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</si>
  <si>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</si>
  <si>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</si>
  <si>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</si>
  <si>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</si>
  <si>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</si>
  <si>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</si>
  <si>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</si>
  <si>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</si>
  <si>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</si>
  <si>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</si>
  <si>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</si>
  <si>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</si>
  <si>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</si>
  <si>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</si>
  <si>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</si>
  <si>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</si>
  <si>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</si>
  <si>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</si>
  <si>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</si>
  <si>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</si>
  <si>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</si>
  <si>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</si>
  <si>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</si>
  <si>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</si>
  <si>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</si>
  <si>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</si>
  <si>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</si>
  <si>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</si>
  <si>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</si>
  <si>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</si>
  <si>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</si>
  <si>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</si>
  <si>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</si>
  <si>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</si>
  <si>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</si>
  <si>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</si>
  <si>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</si>
  <si>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</si>
  <si>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</si>
  <si>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</si>
  <si>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</si>
  <si>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</si>
  <si>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</si>
  <si>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</si>
  <si>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</si>
  <si>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</si>
  <si>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</si>
  <si>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</si>
  <si>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</si>
  <si>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</si>
  <si>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</si>
  <si>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</si>
  <si>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</si>
  <si>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</si>
  <si>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</si>
  <si>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</si>
  <si>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</si>
  <si>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</si>
  <si>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</si>
  <si>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</si>
  <si>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</si>
  <si>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</si>
  <si>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</si>
  <si>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</si>
  <si>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</si>
  <si>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</si>
  <si>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</si>
  <si>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</si>
  <si>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</si>
  <si>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</si>
  <si>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</si>
  <si>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</si>
  <si>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</si>
  <si>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</si>
  <si>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</si>
  <si>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</si>
  <si>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</si>
  <si>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</si>
  <si>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</si>
  <si>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</si>
  <si>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</si>
  <si>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</si>
  <si>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</si>
  <si>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</si>
  <si>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</si>
  <si>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</si>
  <si>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</si>
  <si>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</si>
  <si>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</si>
  <si>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</si>
  <si>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</si>
  <si>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</si>
  <si>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</si>
  <si>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</si>
  <si>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</si>
  <si>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</si>
  <si>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</si>
  <si>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</si>
  <si>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</si>
  <si>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</si>
  <si>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</si>
  <si>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</si>
  <si>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</si>
  <si>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</si>
  <si>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</si>
  <si>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</si>
  <si>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</si>
  <si>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</si>
  <si>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</si>
  <si>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</si>
  <si>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</si>
  <si>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</si>
  <si>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</si>
  <si>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</si>
  <si>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</si>
  <si>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</si>
  <si>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</si>
  <si>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</si>
  <si>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</si>
  <si>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</si>
  <si>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</si>
  <si>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</si>
  <si>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</si>
  <si>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</si>
  <si>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</si>
  <si>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</si>
  <si>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</si>
  <si>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</si>
  <si>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</si>
  <si>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</si>
  <si>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</si>
  <si>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</si>
  <si>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</si>
  <si>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</si>
  <si>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</si>
  <si>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</si>
  <si>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</si>
  <si>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</si>
  <si>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</si>
  <si>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</si>
  <si>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</si>
  <si>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</si>
  <si>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</si>
  <si>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</si>
  <si>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</si>
  <si>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</si>
  <si>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</si>
  <si>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</si>
  <si>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</si>
  <si>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</si>
  <si>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</si>
  <si>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</si>
  <si>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</si>
  <si>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</si>
  <si>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</si>
  <si>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</si>
  <si>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</si>
  <si>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</si>
  <si>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</si>
  <si>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</si>
  <si>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</si>
  <si>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</si>
  <si>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</si>
  <si>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</si>
  <si>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</si>
  <si>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</si>
  <si>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</si>
  <si>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</si>
  <si>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</si>
  <si>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</si>
  <si>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</si>
  <si>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</si>
  <si>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</si>
  <si>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</si>
  <si>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</si>
  <si>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</si>
  <si>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</si>
  <si>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</si>
  <si>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</si>
  <si>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</si>
  <si>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</si>
  <si>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</si>
  <si>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</si>
  <si>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</si>
  <si>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</si>
  <si>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</si>
  <si>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</si>
  <si>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</si>
  <si>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</si>
  <si>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</si>
  <si>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</si>
  <si>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</si>
  <si>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</si>
  <si>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</si>
  <si>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</si>
  <si>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</si>
  <si>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</si>
  <si>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</si>
  <si>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</si>
  <si>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</si>
  <si>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</si>
  <si>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</si>
  <si>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</si>
  <si>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</si>
  <si>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</si>
  <si>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</si>
  <si>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</si>
  <si>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</si>
  <si>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</si>
  <si>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</si>
  <si>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</si>
  <si>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</si>
  <si>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</si>
  <si>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</si>
  <si>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</si>
  <si>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</si>
  <si>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</si>
  <si>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</si>
  <si>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</si>
  <si>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</si>
  <si>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</si>
  <si>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</si>
  <si>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</si>
  <si>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</si>
  <si>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</si>
  <si>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</si>
  <si>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</si>
  <si>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</si>
  <si>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</si>
  <si>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</si>
  <si>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</si>
  <si>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</si>
  <si>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</si>
  <si>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</si>
  <si>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</si>
  <si>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</si>
  <si>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</si>
  <si>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</si>
  <si>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</si>
  <si>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</si>
  <si>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</si>
  <si>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</si>
  <si>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</si>
  <si>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</si>
  <si>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</si>
  <si>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</si>
  <si>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</si>
  <si>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</si>
  <si>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</si>
  <si>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</si>
  <si>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</si>
  <si>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</si>
  <si>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</si>
  <si>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</si>
  <si>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</si>
  <si>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</si>
  <si>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</si>
  <si>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</si>
  <si>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</si>
  <si>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</si>
  <si>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</si>
  <si>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</si>
  <si>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</si>
  <si>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</si>
  <si>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</si>
  <si>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</si>
  <si>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</si>
  <si>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</si>
  <si>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</si>
  <si>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</si>
  <si>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</si>
  <si>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</si>
  <si>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</si>
  <si>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</si>
  <si>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</si>
  <si>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</si>
  <si>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</si>
  <si>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</si>
  <si>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</si>
  <si>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</si>
  <si>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</si>
  <si>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</si>
  <si>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</si>
  <si>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</si>
  <si>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</si>
  <si>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</si>
  <si>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</si>
  <si>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</si>
  <si>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</si>
  <si>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</si>
  <si>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</si>
  <si>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</si>
  <si>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</si>
  <si>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</si>
  <si>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</si>
  <si>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</si>
  <si>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</si>
  <si>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</si>
  <si>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</si>
  <si>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</si>
  <si>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</si>
  <si>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</si>
  <si>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</si>
  <si>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</si>
  <si>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</si>
  <si>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</si>
  <si>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</si>
  <si>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</si>
  <si>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</si>
  <si>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</si>
  <si>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</si>
  <si>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</si>
  <si>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</si>
  <si>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</si>
  <si>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</si>
  <si>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</si>
  <si>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</si>
  <si>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</si>
  <si>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</si>
  <si>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</si>
  <si>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</si>
  <si>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</si>
  <si>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</si>
  <si>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</si>
  <si>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</si>
  <si>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</si>
  <si>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</si>
  <si>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</si>
  <si>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</si>
  <si>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</si>
  <si>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</si>
  <si>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</si>
  <si>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</si>
  <si>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</si>
  <si>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</si>
  <si>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</si>
  <si>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</si>
  <si>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</si>
  <si>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</si>
  <si>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</si>
  <si>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</si>
  <si>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</si>
  <si>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</si>
  <si>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</si>
  <si>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</si>
  <si>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</si>
  <si>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</si>
  <si>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</si>
  <si>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</si>
  <si>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</si>
  <si>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</si>
  <si>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</si>
  <si>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</si>
  <si>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</si>
  <si>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</si>
  <si>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</si>
  <si>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</si>
  <si>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</si>
  <si>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</si>
  <si>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</si>
  <si>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</si>
  <si>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</si>
  <si>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</si>
  <si>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</si>
  <si>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</si>
  <si>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</si>
  <si>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</si>
  <si>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</si>
  <si>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</si>
  <si>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</si>
  <si>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</si>
  <si>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</si>
  <si>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</si>
  <si>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</si>
  <si>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</si>
  <si>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</si>
  <si>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</si>
  <si>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</si>
  <si>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</si>
  <si>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</si>
  <si>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</si>
  <si>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</si>
  <si>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</si>
  <si>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</si>
  <si>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</si>
  <si>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</si>
  <si>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</si>
  <si>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</si>
  <si>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</si>
  <si>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</si>
  <si>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</si>
  <si>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</si>
  <si>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</si>
  <si>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</si>
  <si>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</si>
  <si>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</si>
  <si>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</si>
  <si>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</si>
  <si>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</si>
  <si>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</si>
  <si>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</si>
  <si>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</si>
  <si>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</si>
  <si>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</si>
  <si>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</si>
  <si>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</si>
  <si>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</si>
  <si>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</si>
  <si>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</si>
  <si>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</si>
  <si>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</si>
  <si>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</si>
  <si>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</si>
  <si>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</si>
  <si>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</si>
  <si>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</si>
  <si>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</si>
  <si>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</si>
  <si>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</si>
  <si>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</si>
  <si>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</si>
  <si>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</si>
  <si>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</si>
  <si>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</si>
  <si>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</si>
  <si>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</si>
  <si>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</si>
  <si>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</si>
  <si>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</si>
  <si>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</si>
  <si>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</si>
  <si>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</si>
  <si>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</si>
  <si>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</si>
  <si>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</si>
  <si>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</si>
  <si>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</si>
  <si>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</si>
  <si>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</si>
  <si>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</si>
  <si>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</si>
  <si>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</si>
  <si>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</si>
  <si>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</si>
  <si>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</si>
  <si>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</si>
  <si>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</si>
  <si>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</si>
  <si>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</si>
  <si>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</si>
  <si>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</si>
  <si>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</si>
  <si>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</si>
  <si>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</si>
  <si>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</si>
  <si>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</si>
  <si>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</si>
  <si>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</si>
  <si>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</si>
  <si>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</si>
  <si>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</si>
  <si>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</si>
  <si>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</si>
  <si>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</si>
  <si>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</si>
  <si>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</si>
  <si>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</si>
  <si>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</si>
  <si>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</si>
  <si>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</si>
  <si>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</si>
  <si>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</si>
  <si>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</si>
  <si>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</si>
  <si>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</si>
  <si>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</si>
  <si>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</si>
  <si>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</si>
  <si>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</si>
  <si>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</si>
  <si>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</si>
  <si>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</si>
  <si>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</si>
  <si>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</si>
  <si>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</si>
  <si>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</si>
  <si>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</si>
  <si>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</si>
  <si>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</si>
  <si>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</si>
  <si>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</si>
  <si>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</si>
  <si>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</si>
  <si>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</si>
  <si>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</si>
  <si>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</si>
  <si>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</si>
  <si>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</si>
  <si>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</si>
  <si>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</si>
  <si>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</si>
  <si>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</si>
  <si>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</si>
  <si>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</si>
  <si>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</si>
  <si>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</si>
  <si>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</si>
  <si>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</si>
  <si>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</si>
  <si>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</si>
  <si>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</si>
  <si>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</si>
  <si>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</si>
  <si>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</si>
  <si>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</si>
  <si>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</si>
  <si>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</si>
  <si>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</si>
  <si>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</si>
  <si>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</si>
  <si>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</si>
  <si>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</si>
  <si>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</si>
  <si>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</si>
  <si>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</si>
  <si>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</si>
  <si>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</si>
  <si>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</si>
  <si>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</si>
  <si>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</si>
  <si>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</si>
  <si>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</si>
  <si>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</si>
  <si>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</si>
  <si>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</si>
  <si>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</si>
  <si>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</si>
  <si>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</si>
  <si>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</si>
  <si>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</si>
  <si>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</si>
  <si>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</si>
  <si>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</si>
  <si>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</si>
  <si>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</si>
  <si>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</si>
  <si>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</si>
  <si>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</si>
  <si>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</si>
  <si>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</si>
  <si>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</si>
  <si>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</si>
  <si>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</si>
  <si>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</si>
  <si>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</si>
  <si>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</si>
  <si>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</si>
  <si>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</si>
  <si>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</si>
  <si>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</si>
  <si>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</si>
  <si>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</si>
  <si>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</si>
  <si>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</si>
  <si>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</si>
  <si>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</si>
  <si>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</si>
  <si>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</si>
  <si>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</si>
  <si>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</si>
  <si>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</si>
  <si>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</si>
  <si>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</si>
  <si>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</si>
  <si>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</si>
  <si>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</si>
  <si>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</si>
  <si>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</si>
  <si>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</si>
  <si>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</si>
  <si>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</si>
  <si>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</si>
  <si>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</si>
  <si>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</si>
  <si>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</si>
  <si>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</si>
  <si>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</si>
  <si>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</si>
  <si>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</si>
  <si>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</si>
  <si>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</si>
  <si>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</si>
  <si>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</si>
  <si>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</si>
  <si>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</si>
  <si>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</si>
  <si>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</si>
  <si>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</si>
  <si>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</si>
  <si>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</si>
  <si>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</si>
  <si>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</si>
  <si>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</si>
  <si>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</si>
  <si>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</si>
  <si>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</si>
  <si>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</si>
  <si>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</si>
  <si>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</si>
  <si>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</si>
  <si>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</si>
  <si>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</si>
  <si>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</si>
  <si>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</si>
  <si>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</si>
  <si>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</si>
  <si>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</si>
  <si>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</si>
  <si>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</si>
  <si>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</si>
  <si>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</si>
  <si>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</si>
  <si>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</si>
  <si>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</si>
  <si>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</si>
  <si>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</si>
  <si>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</si>
  <si>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</si>
  <si>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</si>
  <si>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</si>
  <si>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</si>
  <si>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</si>
  <si>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</si>
  <si>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</si>
  <si>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</si>
  <si>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</si>
  <si>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</si>
  <si>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</si>
  <si>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</si>
  <si>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</si>
  <si>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</si>
  <si>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</si>
  <si>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</si>
  <si>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</si>
  <si>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</si>
  <si>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</si>
  <si>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</si>
  <si>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</si>
  <si>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</si>
  <si>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</si>
  <si>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</si>
  <si>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</si>
  <si>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</si>
  <si>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</si>
  <si>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</si>
  <si>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</si>
  <si>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</si>
  <si>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</si>
  <si>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</si>
  <si>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</si>
  <si>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</si>
  <si>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</si>
  <si>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</si>
  <si>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</si>
  <si>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</si>
  <si>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</si>
  <si>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</si>
  <si>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</si>
  <si>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</si>
  <si>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</si>
  <si>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</si>
  <si>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</si>
  <si>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</si>
  <si>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</si>
  <si>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</si>
  <si>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</si>
  <si>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</si>
  <si>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</si>
  <si>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</si>
  <si>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</si>
  <si>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</si>
  <si>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</si>
  <si>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</si>
  <si>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</si>
  <si>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</si>
  <si>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</si>
  <si>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</si>
  <si>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</si>
  <si>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</si>
  <si>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</si>
  <si>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</si>
  <si>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</si>
  <si>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</si>
  <si>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</si>
  <si>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</si>
  <si>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</si>
  <si>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</si>
  <si>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</si>
  <si>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</si>
  <si>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</si>
  <si>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</si>
  <si>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</si>
  <si>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</si>
  <si>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</si>
  <si>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</si>
  <si>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</si>
  <si>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</si>
  <si>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</si>
  <si>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</si>
  <si>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</si>
  <si>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</si>
  <si>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</si>
  <si>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</si>
  <si>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</si>
  <si>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</si>
  <si>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</si>
  <si>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</si>
  <si>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</si>
  <si>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</si>
  <si>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</si>
  <si>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</si>
  <si>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</si>
  <si>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</si>
  <si>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</si>
  <si>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</si>
  <si>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</si>
  <si>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</si>
  <si>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</si>
  <si>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</si>
  <si>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</si>
  <si>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</si>
  <si>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</si>
  <si>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</si>
  <si>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</si>
  <si>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</si>
  <si>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</si>
  <si>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</si>
  <si>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</si>
  <si>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</si>
  <si>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</si>
  <si>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</si>
  <si>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</si>
  <si>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</si>
  <si>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</si>
  <si>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</si>
  <si>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</si>
  <si>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</si>
  <si>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</si>
  <si>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</si>
  <si>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</si>
  <si>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</si>
  <si>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</si>
  <si>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</si>
  <si>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</si>
  <si>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</si>
  <si>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</si>
  <si>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</si>
  <si>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</si>
  <si>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</si>
  <si>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</si>
  <si>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</si>
  <si>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</si>
  <si>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</si>
  <si>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</si>
  <si>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</si>
  <si>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</si>
  <si>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</si>
  <si>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</si>
  <si>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</si>
  <si>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</si>
  <si>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</si>
  <si>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</si>
  <si>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</si>
  <si>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</si>
  <si>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</si>
  <si>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</si>
  <si>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</si>
  <si>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</si>
  <si>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</si>
  <si>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</si>
  <si>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</si>
  <si>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</si>
  <si>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</si>
  <si>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</si>
  <si>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</si>
  <si>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</si>
  <si>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</si>
  <si>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</si>
  <si>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</si>
  <si>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</si>
  <si>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</si>
  <si>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</si>
  <si>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</si>
  <si>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</si>
  <si>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</si>
  <si>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</si>
  <si>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</si>
  <si>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</si>
  <si>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</si>
  <si>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</si>
  <si>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</si>
  <si>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</si>
  <si>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</si>
  <si>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</si>
  <si>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</si>
  <si>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</si>
  <si>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</si>
  <si>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</si>
  <si>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</si>
  <si>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</si>
  <si>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</si>
  <si>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</si>
  <si>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</si>
  <si>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</si>
  <si>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</si>
  <si>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</si>
  <si>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</si>
  <si>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</si>
  <si>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</si>
  <si>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</si>
  <si>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</si>
  <si>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</si>
  <si>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</si>
  <si>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</si>
  <si>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</si>
  <si>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</si>
  <si>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</si>
  <si>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</si>
  <si>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</si>
  <si>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</si>
  <si>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</si>
  <si>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</si>
  <si>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</si>
  <si>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</si>
  <si>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</si>
  <si>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</si>
  <si>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</si>
  <si>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</si>
  <si>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</si>
  <si>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</si>
  <si>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</si>
  <si>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</si>
  <si>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</si>
  <si>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</si>
  <si>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</si>
  <si>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</si>
  <si>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</si>
  <si>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</si>
  <si>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</si>
  <si>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</si>
  <si>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</si>
  <si>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</si>
  <si>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</si>
  <si>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</si>
  <si>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</si>
  <si>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</si>
  <si>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</si>
  <si>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</si>
  <si>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</si>
  <si>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</si>
  <si>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</si>
  <si>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</si>
  <si>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</si>
  <si>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</si>
  <si>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</si>
  <si>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</si>
  <si>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</si>
  <si>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</si>
  <si>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</si>
  <si>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</si>
  <si>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</si>
  <si>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</si>
  <si>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</si>
  <si>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</si>
  <si>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</si>
  <si>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</si>
  <si>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</si>
  <si>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</si>
  <si>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</si>
  <si>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</si>
  <si>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</si>
  <si>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</si>
  <si>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</si>
  <si>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</si>
  <si>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</si>
  <si>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</si>
  <si>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</si>
  <si>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</si>
  <si>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</si>
  <si>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</si>
  <si>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</si>
  <si>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</si>
  <si>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</si>
  <si>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</si>
  <si>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</si>
  <si>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</si>
  <si>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</si>
  <si>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</si>
  <si>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</si>
  <si>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</si>
  <si>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</si>
  <si>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</si>
  <si>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</si>
  <si>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</si>
  <si>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</si>
  <si>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</si>
  <si>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</si>
  <si>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</si>
  <si>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</si>
  <si>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</si>
  <si>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</si>
  <si>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</si>
  <si>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</si>
  <si>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</si>
  <si>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</si>
  <si>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</si>
  <si>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</si>
  <si>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</si>
  <si>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</si>
  <si>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</si>
  <si>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</si>
  <si>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</si>
  <si>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</si>
  <si>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</si>
  <si>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</si>
  <si>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</si>
  <si>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</si>
  <si>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</si>
  <si>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</si>
  <si>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</si>
  <si>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</si>
  <si>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</si>
  <si>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</si>
  <si>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</si>
  <si>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</si>
  <si>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</si>
  <si>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</si>
  <si>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</si>
  <si>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</si>
  <si>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</si>
  <si>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</si>
  <si>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</si>
  <si>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</si>
  <si>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</si>
  <si>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</si>
  <si>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</si>
  <si>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</si>
  <si>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</si>
  <si>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</si>
  <si>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</si>
  <si>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</si>
  <si>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</si>
  <si>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</si>
  <si>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</si>
  <si>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</si>
  <si>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</si>
  <si>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</si>
  <si>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</si>
  <si>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</si>
  <si>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</si>
  <si>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</si>
  <si>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</si>
  <si>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</si>
  <si>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</si>
  <si>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</si>
  <si>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</si>
  <si>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</si>
  <si>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</si>
  <si>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</si>
  <si>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</si>
  <si>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</si>
  <si>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</si>
  <si>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</si>
  <si>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</si>
  <si>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</si>
  <si>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</si>
  <si>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</si>
  <si>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</si>
  <si>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</si>
  <si>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</si>
  <si>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</si>
  <si>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</si>
  <si>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</si>
  <si>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</si>
  <si>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</si>
  <si>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</si>
  <si>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</si>
  <si>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</si>
  <si>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</si>
  <si>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</si>
  <si>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</si>
  <si>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</si>
  <si>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</si>
  <si>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</si>
  <si>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</si>
  <si>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</si>
  <si>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</si>
  <si>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</si>
  <si>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</si>
  <si>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</si>
  <si>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</si>
  <si>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</si>
  <si>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</si>
  <si>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</si>
  <si>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</si>
  <si>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</si>
  <si>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</si>
  <si>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</si>
  <si>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</si>
  <si>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</si>
  <si>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</si>
  <si>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</si>
  <si>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</si>
  <si>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</si>
  <si>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</si>
  <si>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</si>
  <si>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</si>
  <si>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</si>
  <si>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</si>
  <si>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</si>
  <si>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</si>
  <si>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</si>
  <si>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</si>
  <si>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</si>
  <si>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</si>
  <si>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</si>
  <si>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</si>
  <si>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</si>
  <si>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</si>
  <si>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</si>
  <si>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</si>
  <si>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</si>
  <si>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</si>
  <si>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</si>
  <si>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</si>
  <si>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</si>
  <si>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</si>
  <si>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</si>
  <si>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</si>
  <si>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</si>
  <si>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</si>
  <si>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</si>
  <si>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</si>
  <si>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</si>
  <si>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</si>
  <si>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</si>
  <si>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</si>
  <si>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</si>
  <si>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</si>
  <si>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</si>
  <si>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</si>
  <si>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</si>
  <si>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</si>
  <si>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</si>
  <si>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</si>
  <si>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</si>
  <si>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</si>
  <si>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</si>
  <si>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</si>
  <si>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</si>
  <si>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</si>
  <si>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</si>
  <si>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</si>
  <si>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</si>
  <si>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</si>
  <si>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</si>
  <si>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</si>
  <si>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</si>
  <si>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</si>
  <si>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</si>
  <si>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</si>
  <si>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</si>
  <si>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</si>
  <si>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</si>
  <si>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</si>
  <si>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</si>
  <si>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</si>
  <si>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</si>
  <si>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</si>
  <si>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</si>
  <si>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</si>
  <si>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</si>
  <si>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</si>
  <si>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</si>
  <si>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</si>
  <si>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</si>
  <si>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</si>
  <si>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</si>
  <si>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</si>
  <si>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</si>
  <si>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</si>
  <si>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</si>
  <si>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</si>
  <si>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</si>
  <si>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</si>
  <si>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</si>
  <si>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</si>
  <si>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</si>
  <si>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</si>
  <si>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</si>
  <si>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</si>
  <si>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</si>
  <si>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</si>
  <si>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</si>
  <si>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</si>
  <si>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</si>
  <si>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</si>
  <si>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</si>
  <si>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</si>
  <si>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</si>
  <si>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</si>
  <si>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</si>
  <si>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</si>
  <si>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</si>
  <si>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</si>
  <si>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</si>
  <si>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</si>
  <si>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</si>
  <si>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</si>
  <si>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</si>
  <si>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</si>
  <si>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</si>
  <si>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</si>
  <si>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</si>
  <si>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</si>
  <si>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</si>
  <si>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</si>
  <si>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</si>
  <si>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</si>
  <si>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</si>
  <si>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</si>
  <si>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</si>
  <si>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</si>
  <si>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</si>
  <si>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</si>
  <si>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</si>
  <si>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</si>
  <si>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</si>
  <si>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</si>
  <si>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</si>
  <si>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</si>
  <si>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</si>
  <si>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</si>
  <si>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</si>
  <si>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</si>
  <si>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</si>
  <si>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</si>
  <si>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</si>
  <si>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</si>
  <si>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</si>
  <si>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</si>
  <si>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</si>
  <si>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</si>
  <si>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</si>
  <si>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</si>
  <si>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</si>
  <si>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</si>
  <si>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</si>
  <si>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</si>
  <si>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</si>
  <si>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</si>
  <si>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</si>
  <si>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</si>
  <si>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</si>
  <si>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</si>
  <si>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</si>
  <si>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</si>
  <si>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</si>
  <si>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</si>
  <si>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</si>
  <si>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</si>
  <si>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</si>
  <si>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</si>
  <si>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</si>
  <si>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</si>
  <si>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</si>
  <si>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</si>
  <si>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</si>
  <si>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</si>
  <si>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</si>
  <si>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</si>
  <si>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</si>
  <si>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</si>
  <si>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</si>
  <si>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</si>
  <si>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</si>
  <si>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</si>
  <si>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</si>
  <si>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</si>
  <si>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</si>
  <si>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</si>
  <si>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</si>
  <si>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</si>
  <si>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</si>
  <si>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</si>
  <si>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</si>
  <si>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</si>
  <si>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</si>
  <si>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</si>
  <si>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</si>
  <si>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</si>
  <si>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</si>
  <si>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</si>
  <si>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</si>
  <si>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</si>
  <si>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</si>
  <si>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</si>
  <si>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</si>
  <si>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</si>
  <si>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</si>
  <si>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</si>
  <si>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</si>
  <si>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</si>
  <si>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</si>
  <si>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</si>
  <si>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</si>
  <si>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</si>
  <si>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</si>
  <si>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</si>
  <si>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</si>
  <si>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</si>
  <si>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</si>
  <si>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</si>
  <si>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</si>
  <si>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</si>
  <si>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</si>
  <si>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</si>
  <si>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</si>
  <si>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</si>
  <si>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</si>
  <si>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</si>
  <si>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</si>
  <si>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</si>
  <si>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</si>
  <si>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</si>
  <si>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</si>
  <si>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</si>
  <si>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</si>
  <si>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</si>
  <si>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</si>
  <si>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</si>
  <si>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</si>
  <si>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</si>
  <si>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</si>
  <si>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</si>
  <si>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</si>
  <si>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</si>
  <si>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</si>
  <si>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</si>
  <si>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</si>
  <si>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</si>
  <si>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</si>
  <si>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</si>
  <si>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</si>
  <si>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</si>
  <si>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</si>
  <si>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</si>
  <si>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</si>
  <si>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</si>
  <si>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</si>
  <si>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</si>
  <si>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</si>
  <si>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</si>
  <si>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</si>
  <si>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</si>
  <si>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</si>
  <si>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</si>
  <si>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</si>
  <si>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</si>
  <si>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</si>
  <si>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</si>
  <si>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</si>
  <si>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</si>
  <si>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</si>
  <si>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</si>
  <si>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</si>
  <si>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</si>
  <si>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</si>
  <si>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</si>
  <si>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</si>
  <si>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</si>
  <si>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</si>
  <si>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</si>
  <si>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</si>
  <si>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</si>
  <si>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</si>
  <si>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</si>
  <si>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</si>
  <si>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</si>
  <si>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</si>
  <si>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</si>
  <si>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</si>
  <si>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</si>
  <si>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</si>
  <si>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</si>
  <si>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</si>
  <si>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</si>
  <si>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</si>
  <si>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</si>
  <si>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</si>
  <si>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</si>
  <si>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</si>
  <si>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</si>
  <si>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</si>
  <si>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</si>
  <si>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</si>
  <si>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</si>
  <si>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</si>
  <si>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</si>
  <si>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</si>
  <si>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</si>
  <si>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</si>
  <si>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</si>
  <si>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</si>
  <si>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</si>
  <si>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</si>
  <si>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</si>
  <si>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</si>
  <si>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</si>
  <si>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</si>
  <si>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</si>
  <si>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</si>
  <si>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</si>
  <si>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</si>
  <si>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</si>
  <si>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</si>
  <si>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</si>
  <si>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</si>
  <si>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</si>
  <si>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</si>
  <si>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</si>
  <si>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</si>
  <si>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</si>
  <si>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</si>
  <si>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</si>
  <si>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</si>
  <si>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</si>
  <si>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</si>
  <si>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</si>
  <si>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</si>
  <si>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</si>
  <si>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</si>
  <si>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</si>
  <si>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</si>
  <si>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</si>
  <si>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</si>
  <si>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</si>
  <si>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</si>
  <si>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</si>
  <si>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</si>
  <si>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</si>
  <si>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</si>
  <si>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</si>
  <si>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</si>
  <si>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</si>
  <si>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</si>
  <si>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</si>
  <si>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</si>
  <si>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</si>
  <si>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</si>
  <si>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</si>
  <si>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</si>
  <si>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</si>
  <si>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</si>
  <si>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</si>
  <si>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</si>
  <si>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</si>
  <si>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</si>
  <si>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</si>
  <si>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</si>
  <si>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</si>
  <si>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</si>
  <si>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</si>
  <si>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</si>
  <si>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</si>
  <si>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</si>
  <si>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</si>
  <si>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</si>
  <si>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</si>
  <si>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</si>
  <si>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</si>
  <si>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</si>
  <si>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</si>
  <si>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</si>
  <si>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</si>
  <si>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</si>
  <si>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</si>
  <si>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</si>
  <si>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</si>
  <si>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</si>
  <si>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</si>
  <si>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</si>
  <si>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</si>
  <si>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</si>
  <si>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</si>
  <si>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</si>
  <si>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</si>
  <si>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</si>
  <si>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</si>
  <si>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</si>
  <si>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</si>
  <si>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</si>
  <si>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</si>
  <si>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</si>
  <si>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</si>
  <si>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</si>
  <si>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</si>
  <si>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</si>
  <si>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</si>
  <si>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</si>
  <si>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</si>
  <si>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</si>
  <si>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</si>
  <si>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</si>
  <si>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</si>
  <si>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</si>
  <si>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</si>
  <si>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</si>
  <si>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</si>
  <si>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</si>
  <si>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</si>
  <si>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</si>
  <si>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</si>
  <si>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</si>
  <si>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</si>
  <si>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</si>
  <si>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</si>
  <si>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</si>
  <si>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</si>
  <si>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</si>
  <si>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</si>
  <si>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</si>
  <si>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</si>
  <si>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</si>
  <si>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</si>
  <si>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</si>
  <si>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</si>
  <si>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</si>
  <si>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</si>
  <si>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</si>
  <si>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</si>
  <si>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</si>
  <si>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</si>
  <si>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</si>
  <si>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</si>
  <si>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</si>
  <si>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</si>
  <si>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</si>
  <si>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</si>
  <si>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</si>
  <si>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</si>
  <si>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</si>
  <si>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</si>
  <si>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</si>
  <si>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</si>
  <si>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</si>
  <si>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</si>
  <si>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</si>
  <si>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</si>
  <si>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</si>
  <si>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</si>
  <si>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</si>
  <si>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</si>
  <si>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</si>
  <si>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</si>
  <si>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</si>
  <si>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</si>
  <si>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</si>
  <si>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</si>
  <si>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</si>
  <si>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</si>
  <si>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</si>
  <si>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</si>
  <si>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</si>
  <si>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</si>
  <si>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</si>
  <si>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</si>
  <si>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</si>
  <si>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</si>
  <si>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</si>
  <si>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</si>
  <si>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</si>
  <si>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</si>
  <si>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</si>
  <si>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</si>
  <si>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</si>
  <si>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</si>
  <si>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</si>
  <si>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</si>
  <si>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</si>
  <si>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</si>
  <si>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</si>
  <si>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</si>
  <si>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</si>
  <si>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</si>
  <si>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</si>
  <si>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</si>
  <si>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</si>
  <si>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</si>
  <si>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</si>
  <si>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</si>
  <si>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</si>
  <si>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</si>
  <si>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</si>
  <si>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</si>
  <si>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</si>
  <si>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</si>
  <si>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</si>
  <si>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</si>
  <si>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</si>
  <si>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</si>
  <si>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</si>
  <si>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</si>
  <si>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</si>
  <si>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</si>
  <si>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</si>
  <si>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</si>
  <si>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</si>
  <si>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</si>
  <si>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</si>
  <si>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</si>
  <si>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</si>
  <si>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</si>
  <si>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</si>
  <si>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</si>
  <si>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</si>
  <si>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</si>
  <si>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</si>
  <si>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</si>
  <si>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</si>
  <si>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</si>
  <si>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</si>
  <si>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</si>
  <si>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</si>
  <si>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</si>
  <si>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</si>
  <si>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</si>
  <si>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</si>
  <si>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</si>
  <si>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</si>
  <si>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</si>
  <si>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</si>
  <si>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</si>
  <si>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</si>
  <si>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</si>
  <si>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</si>
  <si>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</si>
  <si>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</si>
  <si>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</si>
  <si>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</si>
  <si>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</si>
  <si>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</si>
  <si>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</si>
  <si>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</si>
  <si>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</si>
  <si>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</si>
  <si>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</si>
  <si>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</si>
  <si>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</si>
  <si>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</si>
  <si>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</si>
  <si>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</si>
  <si>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</si>
  <si>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</si>
  <si>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</si>
  <si>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</si>
  <si>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</si>
  <si>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</si>
  <si>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</si>
  <si>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</si>
  <si>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</si>
  <si>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</si>
  <si>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</si>
  <si>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</si>
  <si>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</si>
  <si>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</si>
  <si>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</si>
  <si>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</si>
  <si>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</si>
  <si>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</si>
  <si>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</si>
  <si>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</si>
  <si>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</si>
  <si>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</si>
  <si>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</si>
  <si>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</si>
  <si>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</si>
  <si>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</si>
  <si>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</si>
  <si>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</si>
  <si>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</si>
  <si>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</si>
  <si>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</si>
  <si>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</si>
  <si>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</si>
  <si>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</si>
  <si>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</si>
  <si>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</si>
  <si>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</si>
  <si>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</si>
  <si>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</si>
  <si>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</si>
  <si>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</si>
  <si>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</si>
  <si>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</si>
  <si>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</si>
  <si>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</si>
  <si>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</si>
  <si>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</si>
  <si>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</si>
  <si>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</si>
  <si>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</si>
  <si>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</si>
  <si>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</si>
  <si>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</si>
  <si>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</si>
  <si>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</si>
  <si>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</si>
  <si>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</si>
  <si>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</si>
  <si>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</si>
  <si>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</si>
  <si>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</si>
  <si>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</si>
  <si>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</si>
  <si>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</si>
  <si>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</si>
  <si>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</si>
  <si>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</si>
  <si>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</si>
  <si>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</si>
  <si>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</si>
  <si>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</si>
  <si>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</si>
  <si>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</si>
  <si>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</si>
  <si>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</si>
  <si>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</si>
  <si>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</si>
  <si>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</si>
  <si>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</si>
  <si>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</si>
  <si>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</si>
  <si>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</si>
  <si>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</si>
  <si>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</si>
  <si>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</si>
  <si>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</si>
  <si>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</si>
  <si>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</si>
  <si>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</si>
  <si>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</si>
  <si>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</si>
  <si>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</si>
  <si>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</si>
  <si>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</si>
  <si>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</si>
  <si>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</si>
  <si>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</si>
  <si>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</si>
  <si>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</si>
  <si>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</si>
  <si>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</si>
  <si>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</si>
  <si>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</si>
  <si>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</si>
  <si>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</si>
  <si>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</si>
  <si>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</si>
  <si>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</si>
  <si>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</si>
  <si>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</si>
  <si>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</si>
  <si>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</si>
  <si>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</si>
  <si>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</si>
  <si>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</si>
  <si>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</si>
  <si>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</si>
  <si>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</si>
  <si>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</si>
  <si>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</si>
  <si>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</si>
  <si>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</si>
  <si>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</si>
  <si>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</si>
  <si>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</si>
  <si>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</si>
  <si>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</si>
  <si>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</si>
  <si>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</si>
  <si>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</si>
  <si>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</si>
  <si>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</si>
  <si>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</si>
  <si>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</si>
  <si>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</si>
  <si>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</si>
  <si>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</si>
  <si>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</si>
  <si>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</si>
  <si>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</si>
  <si>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</si>
  <si>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</si>
  <si>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</si>
  <si>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</si>
  <si>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</si>
  <si>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</si>
  <si>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</si>
  <si>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</si>
  <si>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</si>
  <si>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</si>
  <si>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</si>
  <si>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</si>
  <si>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</si>
  <si>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</si>
  <si>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</si>
  <si>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</si>
  <si>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</si>
  <si>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</si>
  <si>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</si>
  <si>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</si>
  <si>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</si>
  <si>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</si>
  <si>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</si>
  <si>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</si>
  <si>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</si>
  <si>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</si>
  <si>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</si>
  <si>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</si>
  <si>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</si>
  <si>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</si>
  <si>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</si>
  <si>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</si>
  <si>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</si>
  <si>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</si>
  <si>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</si>
  <si>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</si>
  <si>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</si>
  <si>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</si>
  <si>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</si>
  <si>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</si>
  <si>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</si>
  <si>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</si>
  <si>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</si>
  <si>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</si>
  <si>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</si>
  <si>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</si>
  <si>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</si>
  <si>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</si>
  <si>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</si>
  <si>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</si>
  <si>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</si>
  <si>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</si>
  <si>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</si>
  <si>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</si>
  <si>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</si>
  <si>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</si>
  <si>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</si>
  <si>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</si>
  <si>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</si>
  <si>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</si>
  <si>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</si>
  <si>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</si>
  <si>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</si>
  <si>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</si>
  <si>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</si>
  <si>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</si>
  <si>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</si>
  <si>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</si>
  <si>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</si>
  <si>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</si>
  <si>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</si>
  <si>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</si>
  <si>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</si>
  <si>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</si>
  <si>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</si>
  <si>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</si>
  <si>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</si>
  <si>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</si>
  <si>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</si>
  <si>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</si>
  <si>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</si>
  <si>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</si>
  <si>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</si>
  <si>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</si>
  <si>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</si>
  <si>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</si>
  <si>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</si>
  <si>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</si>
  <si>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</si>
  <si>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</si>
  <si>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</si>
  <si>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</si>
  <si>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</si>
  <si>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</si>
  <si>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</si>
  <si>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</si>
  <si>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</si>
  <si>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</si>
  <si>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</si>
  <si>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</si>
  <si>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</si>
  <si>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</si>
  <si>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</si>
  <si>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</si>
  <si>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</si>
  <si>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</si>
  <si>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</si>
  <si>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</si>
  <si>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</si>
  <si>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</si>
  <si>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</si>
  <si>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</si>
  <si>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</si>
  <si>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</si>
  <si>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</si>
  <si>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</si>
  <si>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</si>
  <si>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</si>
  <si>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</si>
  <si>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</si>
  <si>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</si>
  <si>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</si>
  <si>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</si>
  <si>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</si>
  <si>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</si>
  <si>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</si>
  <si>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</si>
  <si>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</si>
  <si>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</si>
  <si>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</si>
  <si>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</si>
  <si>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</si>
  <si>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</si>
  <si>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</si>
  <si>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</si>
  <si>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</si>
  <si>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</si>
  <si>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</si>
  <si>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</si>
  <si>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</si>
  <si>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</si>
  <si>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</si>
  <si>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</si>
  <si>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</si>
  <si>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</si>
  <si>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</si>
  <si>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</si>
  <si>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</si>
  <si>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</si>
  <si>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</si>
  <si>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</si>
  <si>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</si>
  <si>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</si>
  <si>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</si>
  <si>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</si>
  <si>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</si>
  <si>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</si>
  <si>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</si>
  <si>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</si>
  <si>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</si>
  <si>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</si>
  <si>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</si>
  <si>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</si>
  <si>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</si>
  <si>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</si>
  <si>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</si>
  <si>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</si>
  <si>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</si>
  <si>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</si>
  <si>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</si>
  <si>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</si>
  <si>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</si>
  <si>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</si>
  <si>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</si>
  <si>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</si>
  <si>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</si>
  <si>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</si>
  <si>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</si>
  <si>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</si>
  <si>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</si>
  <si>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</si>
  <si>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</si>
  <si>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</si>
  <si>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</si>
  <si>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</si>
  <si>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</si>
  <si>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</si>
  <si>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</si>
  <si>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</si>
  <si>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</si>
  <si>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</si>
  <si>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</si>
  <si>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</si>
  <si>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</si>
  <si>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</si>
  <si>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</si>
  <si>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</si>
  <si>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</si>
  <si>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</si>
  <si>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</si>
  <si>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</si>
  <si>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</si>
  <si>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</si>
  <si>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</si>
  <si>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</si>
  <si>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</si>
  <si>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</si>
  <si>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</si>
  <si>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</si>
  <si>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</si>
  <si>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</si>
  <si>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</si>
  <si>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</si>
  <si>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</si>
  <si>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</si>
  <si>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</si>
  <si>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</si>
  <si>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</si>
  <si>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</si>
  <si>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</si>
  <si>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</si>
  <si>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</si>
  <si>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</si>
  <si>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</si>
  <si>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</si>
  <si>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</si>
  <si>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</si>
  <si>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</si>
  <si>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</si>
  <si>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</si>
  <si>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</si>
  <si>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</si>
  <si>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</si>
  <si>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</si>
  <si>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</si>
  <si>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</si>
  <si>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</si>
  <si>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</si>
  <si>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</si>
  <si>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</si>
  <si>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</si>
  <si>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</si>
  <si>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</si>
  <si>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</si>
  <si>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</si>
  <si>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</si>
  <si>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</si>
  <si>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</si>
  <si>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</si>
  <si>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</si>
  <si>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</si>
  <si>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</si>
  <si>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</si>
  <si>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</si>
  <si>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</si>
  <si>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</si>
  <si>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</si>
  <si>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</si>
  <si>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</si>
  <si>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</si>
  <si>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</si>
  <si>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</si>
  <si>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</si>
  <si>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</si>
  <si>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</si>
  <si>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</si>
  <si>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</si>
  <si>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</si>
  <si>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</si>
  <si>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</si>
  <si>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</si>
  <si>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</si>
  <si>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</si>
  <si>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</si>
  <si>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</si>
  <si>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</si>
  <si>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</si>
  <si>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</si>
  <si>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</si>
  <si>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</si>
  <si>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</si>
  <si>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</si>
  <si>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</si>
  <si>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</si>
  <si>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</si>
  <si>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</si>
  <si>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</si>
  <si>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</si>
  <si>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</si>
  <si>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</si>
  <si>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</si>
  <si>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</si>
  <si>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</si>
  <si>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</si>
  <si>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</si>
  <si>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</si>
  <si>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</si>
  <si>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</si>
  <si>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</si>
  <si>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</si>
  <si>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</si>
  <si>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</si>
  <si>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</si>
  <si>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</si>
  <si>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</si>
  <si>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</si>
  <si>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</si>
  <si>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</si>
  <si>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</si>
  <si>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</si>
  <si>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</si>
  <si>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</si>
  <si>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</si>
  <si>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</si>
  <si>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</si>
  <si>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</si>
  <si>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</si>
  <si>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</si>
  <si>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</si>
  <si>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</si>
  <si>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</si>
  <si>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</si>
  <si>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</si>
  <si>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</si>
  <si>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</si>
  <si>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</si>
  <si>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</si>
  <si>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</si>
  <si>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</si>
  <si>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</si>
  <si>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</si>
  <si>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</si>
  <si>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</si>
  <si>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</si>
  <si>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</si>
  <si>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</si>
  <si>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</si>
  <si>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</si>
  <si>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</si>
  <si>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</si>
  <si>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</si>
  <si>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</si>
  <si>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</si>
  <si>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</si>
  <si>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</si>
  <si>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</si>
  <si>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</si>
  <si>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</si>
  <si>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</si>
  <si>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</si>
  <si>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</si>
  <si>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</si>
  <si>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</si>
  <si>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</si>
  <si>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</si>
  <si>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</si>
  <si>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</si>
  <si>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</si>
  <si>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</si>
  <si>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</si>
  <si>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</si>
  <si>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</si>
  <si>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</si>
  <si>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</si>
  <si>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</si>
  <si>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</si>
  <si>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</si>
  <si>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</si>
  <si>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</si>
  <si>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</si>
  <si>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</si>
  <si>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</si>
  <si>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</si>
  <si>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</si>
  <si>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</si>
  <si>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</si>
  <si>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</si>
  <si>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</si>
  <si>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</si>
  <si>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</si>
  <si>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</si>
  <si>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</si>
  <si>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</si>
  <si>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</si>
  <si>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</si>
  <si>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</si>
  <si>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</si>
  <si>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</si>
  <si>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</si>
  <si>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</si>
  <si>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</si>
  <si>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</si>
  <si>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</si>
  <si>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</si>
  <si>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</si>
  <si>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</si>
  <si>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</si>
  <si>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</si>
  <si>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</si>
  <si>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</si>
  <si>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</si>
  <si>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</si>
  <si>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</si>
  <si>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</si>
  <si>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</si>
  <si>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</si>
  <si>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</si>
  <si>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</si>
  <si>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</si>
  <si>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</si>
  <si>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</si>
  <si>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</si>
  <si>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</si>
  <si>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</si>
  <si>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</si>
  <si>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</si>
  <si>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</si>
  <si>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</si>
  <si>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</si>
  <si>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</si>
  <si>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</si>
  <si>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</si>
  <si>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</si>
  <si>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</si>
  <si>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</si>
  <si>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</si>
  <si>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</si>
  <si>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</si>
  <si>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</si>
  <si>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</si>
  <si>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</si>
  <si>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</si>
  <si>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</si>
  <si>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</si>
  <si>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</si>
  <si>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</si>
  <si>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</si>
  <si>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</si>
  <si>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</si>
  <si>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</si>
  <si>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</si>
  <si>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</si>
  <si>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</si>
  <si>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</si>
  <si>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</si>
  <si>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</si>
  <si>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</si>
  <si>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</si>
  <si>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</si>
  <si>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</si>
  <si>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</si>
  <si>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</si>
  <si>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</si>
  <si>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</si>
  <si>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</si>
  <si>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</si>
  <si>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</si>
  <si>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</si>
  <si>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</si>
  <si>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</si>
  <si>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</si>
  <si>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</si>
  <si>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</si>
  <si>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</si>
  <si>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</si>
  <si>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</si>
  <si>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</si>
  <si>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</si>
  <si>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</si>
  <si>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</si>
  <si>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</si>
  <si>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</si>
  <si>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</si>
  <si>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</si>
  <si>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</si>
  <si>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</si>
  <si>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</si>
  <si>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</si>
  <si>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</si>
  <si>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</si>
  <si>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</si>
  <si>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</si>
  <si>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</si>
  <si>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</si>
  <si>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</si>
  <si>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</si>
  <si>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</si>
  <si>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</si>
  <si>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</si>
  <si>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</si>
  <si>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</si>
  <si>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</si>
  <si>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</si>
  <si>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</si>
  <si>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</si>
  <si>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</si>
  <si>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</si>
  <si>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</si>
  <si>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</si>
  <si>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</si>
  <si>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</si>
  <si>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</si>
  <si>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</si>
  <si>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</si>
  <si>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</si>
  <si>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</si>
  <si>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</si>
  <si>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</si>
  <si>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</si>
  <si>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</si>
  <si>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</si>
  <si>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</si>
  <si>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</si>
  <si>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</si>
  <si>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</si>
  <si>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</si>
  <si>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</si>
  <si>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</si>
  <si>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</si>
  <si>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</si>
  <si>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</si>
  <si>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</si>
  <si>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</si>
  <si>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</si>
  <si>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</si>
  <si>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</si>
  <si>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</si>
  <si>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</si>
  <si>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</si>
  <si>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</si>
  <si>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</si>
  <si>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</si>
  <si>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</si>
  <si>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</si>
  <si>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</si>
  <si>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</si>
  <si>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</si>
  <si>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</si>
  <si>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</si>
  <si>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</si>
  <si>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</si>
  <si>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</si>
  <si>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</si>
  <si>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</si>
  <si>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</si>
  <si>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</si>
  <si>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</si>
  <si>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</si>
  <si>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</si>
  <si>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</si>
  <si>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</si>
  <si>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</si>
  <si>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</si>
  <si>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</si>
  <si>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</si>
  <si>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</si>
  <si>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</si>
  <si>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</si>
  <si>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</si>
  <si>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</si>
  <si>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</si>
  <si>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</si>
  <si>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</si>
  <si>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</si>
  <si>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</si>
  <si>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</si>
  <si>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</si>
  <si>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</si>
  <si>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</si>
  <si>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</si>
  <si>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</si>
  <si>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</si>
  <si>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</si>
  <si>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</si>
  <si>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</si>
  <si>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</si>
  <si>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</si>
  <si>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</si>
  <si>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</si>
  <si>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</si>
  <si>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</si>
  <si>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</si>
  <si>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</si>
  <si>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</si>
  <si>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</si>
  <si>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</si>
  <si>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</si>
  <si>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</si>
  <si>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</si>
  <si>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</si>
  <si>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</si>
  <si>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</si>
  <si>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</si>
  <si>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</si>
  <si>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</si>
  <si>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</si>
  <si>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</si>
  <si>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</si>
  <si>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</si>
  <si>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</si>
  <si>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</si>
  <si>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</si>
  <si>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</si>
  <si>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</si>
  <si>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</si>
  <si>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</si>
  <si>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</si>
  <si>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</si>
  <si>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</si>
  <si>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</si>
  <si>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</si>
  <si>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</si>
  <si>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</si>
  <si>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</si>
  <si>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</si>
  <si>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</si>
  <si>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</si>
  <si>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</si>
  <si>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</si>
  <si>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</si>
  <si>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</si>
  <si>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</si>
  <si>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</si>
  <si>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</si>
  <si>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</si>
  <si>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</si>
  <si>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</si>
  <si>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</si>
  <si>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</si>
  <si>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</si>
  <si>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</si>
  <si>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</si>
  <si>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</si>
  <si>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</si>
  <si>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</si>
  <si>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</si>
  <si>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</si>
  <si>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</si>
  <si>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</si>
  <si>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</si>
  <si>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</si>
  <si>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</si>
  <si>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</si>
  <si>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</si>
  <si>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</si>
  <si>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</si>
  <si>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</si>
  <si>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</si>
  <si>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</si>
  <si>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</si>
  <si>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</si>
  <si>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</si>
  <si>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</si>
  <si>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</si>
  <si>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</si>
  <si>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</si>
  <si>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</si>
  <si>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</si>
  <si>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</si>
  <si>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</si>
  <si>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</si>
  <si>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</si>
  <si>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</si>
  <si>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</si>
  <si>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</si>
  <si>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</si>
  <si>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</si>
  <si>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</si>
  <si>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</si>
  <si>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</si>
  <si>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</si>
  <si>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</si>
  <si>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</si>
  <si>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</si>
  <si>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</si>
  <si>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</si>
  <si>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</si>
  <si>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</si>
  <si>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</si>
  <si>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</si>
  <si>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</si>
  <si>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</si>
  <si>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</si>
  <si>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</si>
  <si>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</si>
  <si>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</si>
  <si>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</si>
  <si>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</si>
  <si>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</si>
  <si>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</si>
  <si>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</si>
  <si>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</si>
  <si>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</si>
  <si>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</si>
  <si>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</si>
  <si>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</si>
  <si>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</si>
  <si>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</si>
  <si>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</si>
  <si>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</si>
  <si>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</si>
  <si>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</si>
  <si>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</si>
  <si>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</si>
  <si>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</si>
  <si>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</si>
  <si>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</si>
  <si>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</si>
  <si>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</si>
  <si>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</si>
  <si>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</si>
  <si>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</si>
  <si>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</si>
  <si>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</si>
  <si>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</si>
  <si>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</si>
  <si>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</si>
  <si>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</si>
  <si>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</si>
  <si>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</si>
  <si>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</si>
  <si>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</si>
  <si>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</si>
  <si>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</si>
  <si>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</si>
  <si>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</si>
  <si>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</si>
  <si>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</si>
  <si>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</si>
  <si>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</si>
  <si>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</si>
  <si>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</si>
  <si>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</si>
  <si>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</si>
  <si>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</si>
  <si>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</si>
  <si>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</si>
  <si>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</si>
  <si>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</si>
  <si>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</si>
  <si>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</si>
  <si>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</si>
  <si>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</si>
  <si>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</si>
  <si>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</si>
  <si>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</si>
  <si>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</si>
  <si>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</si>
  <si>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</si>
  <si>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</si>
  <si>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</si>
  <si>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</si>
  <si>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</si>
  <si>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</si>
  <si>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</si>
  <si>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</si>
  <si>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</si>
  <si>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</si>
  <si>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</si>
  <si>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</si>
  <si>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</si>
  <si>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</si>
  <si>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</si>
  <si>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</si>
  <si>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</si>
  <si>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</si>
  <si>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</si>
  <si>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</si>
  <si>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</si>
  <si>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</si>
  <si>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</si>
  <si>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</si>
  <si>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</si>
  <si>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</si>
  <si>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</si>
  <si>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</si>
  <si>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</si>
  <si>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</si>
  <si>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</si>
  <si>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</si>
  <si>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</si>
  <si>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</si>
  <si>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</si>
  <si>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</si>
  <si>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</si>
  <si>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</si>
  <si>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</si>
  <si>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</si>
  <si>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</si>
  <si>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</si>
  <si>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</si>
  <si>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</si>
  <si>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</si>
  <si>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</si>
  <si>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</si>
  <si>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</si>
  <si>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</si>
  <si>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</si>
  <si>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</si>
  <si>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</si>
  <si>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</si>
  <si>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</si>
  <si>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</si>
  <si>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</si>
  <si>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</si>
  <si>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</si>
  <si>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</si>
  <si>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</si>
  <si>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</si>
  <si>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</si>
  <si>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</si>
  <si>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</si>
  <si>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</si>
  <si>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</si>
  <si>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</si>
  <si>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</si>
  <si>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</si>
  <si>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</si>
  <si>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</si>
  <si>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</si>
  <si>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</si>
  <si>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</si>
  <si>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</si>
  <si>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</si>
  <si>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</si>
  <si>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</si>
  <si>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</si>
  <si>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</si>
  <si>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</si>
  <si>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</si>
  <si>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</si>
  <si>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</si>
  <si>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</si>
  <si>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</si>
  <si>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</si>
  <si>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</si>
  <si>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</si>
  <si>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</si>
  <si>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</si>
  <si>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</si>
  <si>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</si>
  <si>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</si>
  <si>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</si>
  <si>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</si>
  <si>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</si>
  <si>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</si>
  <si>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</si>
  <si>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</si>
  <si>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</si>
  <si>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</si>
  <si>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</si>
  <si>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</si>
  <si>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</si>
  <si>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</si>
  <si>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</si>
  <si>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</si>
  <si>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</si>
  <si>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</si>
  <si>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</si>
  <si>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</si>
  <si>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</si>
  <si>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</si>
  <si>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</si>
  <si>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</si>
  <si>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</si>
  <si>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</si>
  <si>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</si>
  <si>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</si>
  <si>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</si>
  <si>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</si>
  <si>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</si>
  <si>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</si>
  <si>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</si>
  <si>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</si>
  <si>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</si>
  <si>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</si>
  <si>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</si>
  <si>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</si>
  <si>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</si>
  <si>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</si>
  <si>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</si>
  <si>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</si>
  <si>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</si>
  <si>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</si>
  <si>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</si>
  <si>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</si>
  <si>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</si>
  <si>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</si>
  <si>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</si>
  <si>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</si>
  <si>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</si>
  <si>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</si>
  <si>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</si>
  <si>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</si>
  <si>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</si>
  <si>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</si>
  <si>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</si>
  <si>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</si>
  <si>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</si>
  <si>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</si>
  <si>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</si>
  <si>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</si>
  <si>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</si>
  <si>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</si>
  <si>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</si>
  <si>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</si>
  <si>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</si>
  <si>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</si>
  <si>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</si>
  <si>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</si>
  <si>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</si>
  <si>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</si>
  <si>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</si>
  <si>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</si>
  <si>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</si>
  <si>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</si>
  <si>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</si>
  <si>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</si>
  <si>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</si>
  <si>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</si>
  <si>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</si>
  <si>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</si>
  <si>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</si>
  <si>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</si>
  <si>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</si>
  <si>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</si>
  <si>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</si>
  <si>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</si>
  <si>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</si>
  <si>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</si>
  <si>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</si>
  <si>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</si>
  <si>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</si>
  <si>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</si>
  <si>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</si>
  <si>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</si>
  <si>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</si>
  <si>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</si>
  <si>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</si>
  <si>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</si>
  <si>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</si>
  <si>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</si>
  <si>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</si>
  <si>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</si>
  <si>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</si>
  <si>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</si>
  <si>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</si>
  <si>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</si>
  <si>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</si>
  <si>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</si>
  <si>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</si>
  <si>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</si>
  <si>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</si>
  <si>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</si>
  <si>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</si>
  <si>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</si>
  <si>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</si>
  <si>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</si>
  <si>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</si>
  <si>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</si>
  <si>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</si>
  <si>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</si>
  <si>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</si>
  <si>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</si>
  <si>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</si>
  <si>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</si>
  <si>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</si>
  <si>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</si>
  <si>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</si>
  <si>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</si>
  <si>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</si>
  <si>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</si>
  <si>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</si>
  <si>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</si>
  <si>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</si>
  <si>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</si>
  <si>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</si>
  <si>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</si>
  <si>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</si>
  <si>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</si>
  <si>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</si>
  <si>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</si>
  <si>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</si>
  <si>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</si>
  <si>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</si>
  <si>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</si>
  <si>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</si>
  <si>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</si>
  <si>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</si>
  <si>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</si>
  <si>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</si>
  <si>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</si>
  <si>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</si>
  <si>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</si>
  <si>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</si>
  <si>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</si>
  <si>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</si>
  <si>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</si>
  <si>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</si>
  <si>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</si>
  <si>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</si>
  <si>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</si>
  <si>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</si>
  <si>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</si>
  <si>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</si>
  <si>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</si>
  <si>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</si>
  <si>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</si>
  <si>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</si>
  <si>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</si>
  <si>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</si>
  <si>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</si>
  <si>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</si>
  <si>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</si>
  <si>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</si>
  <si>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</si>
  <si>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</si>
  <si>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</si>
  <si>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</si>
  <si>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</si>
  <si>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</si>
  <si>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</si>
  <si>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</si>
  <si>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</si>
  <si>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</si>
  <si>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</si>
  <si>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</si>
  <si>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</si>
  <si>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</si>
  <si>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</si>
  <si>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</si>
  <si>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</si>
  <si>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</si>
  <si>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</si>
  <si>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</si>
  <si>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</si>
  <si>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</si>
  <si>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</si>
  <si>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</si>
  <si>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</si>
  <si>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</si>
  <si>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</si>
  <si>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</si>
  <si>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</si>
  <si>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</si>
  <si>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</si>
  <si>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</si>
  <si>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</si>
  <si>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</si>
  <si>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</si>
  <si>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</si>
  <si>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</si>
  <si>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</si>
  <si>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</si>
  <si>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</si>
  <si>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</si>
  <si>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</si>
  <si>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</si>
  <si>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</si>
  <si>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</si>
  <si>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</si>
  <si>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</si>
  <si>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</si>
  <si>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</si>
  <si>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</si>
  <si>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</si>
  <si>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</si>
  <si>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</si>
  <si>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</si>
  <si>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</si>
  <si>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</si>
  <si>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</si>
  <si>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</si>
  <si>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</si>
  <si>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</si>
  <si>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</si>
  <si>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</si>
  <si>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</si>
  <si>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</si>
  <si>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</si>
  <si>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</si>
  <si>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</si>
  <si>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</si>
  <si>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</si>
  <si>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</si>
  <si>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</si>
  <si>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</si>
  <si>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</si>
  <si>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</si>
  <si>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</si>
  <si>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</si>
  <si>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</si>
  <si>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</si>
  <si>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</si>
  <si>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</si>
  <si>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</si>
  <si>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</si>
  <si>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</si>
  <si>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</si>
  <si>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</si>
  <si>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</si>
  <si>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</si>
  <si>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</si>
  <si>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</si>
  <si>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</si>
  <si>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</si>
  <si>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</si>
  <si>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</si>
  <si>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</si>
  <si>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</si>
  <si>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</si>
  <si>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</si>
  <si>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</si>
  <si>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</si>
  <si>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</si>
  <si>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</si>
  <si>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</si>
  <si>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</si>
  <si>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</si>
  <si>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</si>
  <si>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</si>
  <si>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</si>
  <si>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</si>
  <si>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</si>
  <si>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</si>
  <si>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</si>
  <si>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</si>
  <si>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</si>
  <si>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</si>
  <si>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</si>
  <si>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</si>
  <si>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</si>
  <si>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</si>
  <si>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</si>
  <si>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</si>
  <si>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</si>
  <si>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</si>
  <si>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</si>
  <si>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</si>
  <si>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</si>
  <si>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</si>
  <si>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</si>
  <si>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</si>
  <si>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</si>
  <si>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</si>
  <si>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</si>
  <si>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</si>
  <si>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</si>
  <si>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</si>
  <si>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</si>
  <si>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</si>
  <si>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</si>
  <si>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</si>
  <si>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</si>
  <si>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</si>
  <si>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</si>
  <si>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</si>
  <si>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</si>
  <si>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</si>
  <si>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</si>
  <si>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</si>
  <si>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</si>
  <si>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</si>
  <si>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</si>
  <si>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</si>
  <si>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</si>
  <si>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</si>
  <si>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</si>
  <si>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</si>
  <si>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</si>
  <si>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</si>
  <si>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</si>
  <si>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</si>
  <si>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</si>
  <si>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</si>
  <si>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</si>
  <si>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</si>
  <si>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</si>
  <si>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</si>
  <si>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</si>
  <si>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</si>
  <si>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</si>
  <si>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</si>
  <si>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</si>
  <si>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</si>
  <si>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</si>
  <si>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</si>
  <si>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</si>
  <si>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</si>
  <si>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</si>
  <si>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</si>
  <si>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</si>
  <si>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</si>
  <si>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</si>
  <si>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</si>
  <si>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</si>
  <si>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</si>
  <si>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</si>
  <si>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</si>
  <si>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</si>
  <si>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</si>
  <si>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</si>
  <si>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</si>
  <si>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</si>
  <si>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</si>
  <si>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</si>
  <si>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</si>
  <si>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</si>
  <si>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</si>
  <si>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</si>
  <si>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</si>
  <si>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</si>
  <si>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</si>
  <si>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</si>
  <si>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</si>
  <si>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</si>
  <si>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</si>
  <si>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</si>
  <si>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</si>
  <si>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</si>
  <si>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</si>
  <si>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</si>
  <si>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</si>
  <si>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</si>
  <si>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</si>
  <si>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</si>
  <si>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</si>
  <si>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</si>
  <si>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</si>
  <si>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</si>
  <si>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</si>
  <si>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</si>
  <si>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</si>
  <si>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</si>
  <si>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</si>
  <si>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</si>
  <si>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</si>
  <si>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</si>
  <si>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</si>
  <si>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</si>
  <si>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</si>
  <si>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</si>
  <si>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</si>
  <si>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</si>
  <si>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</si>
  <si>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</si>
  <si>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</si>
  <si>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</si>
  <si>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</si>
  <si>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</si>
  <si>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</si>
  <si>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</si>
  <si>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</si>
  <si>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</si>
  <si>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</si>
  <si>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</si>
  <si>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</si>
  <si>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</si>
  <si>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</si>
  <si>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</si>
  <si>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</si>
  <si>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</si>
  <si>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</si>
  <si>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</si>
  <si>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</si>
  <si>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</si>
  <si>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</si>
  <si>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</si>
  <si>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</si>
  <si>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</si>
  <si>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</si>
  <si>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</si>
  <si>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</si>
  <si>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</si>
  <si>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</si>
  <si>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</si>
  <si>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</si>
  <si>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</si>
  <si>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</si>
  <si>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</si>
  <si>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</si>
  <si>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</si>
  <si>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</si>
  <si>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</si>
  <si>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</si>
  <si>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</si>
  <si>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</si>
  <si>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</si>
  <si>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</si>
  <si>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</si>
  <si>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</si>
  <si>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</si>
  <si>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</si>
  <si>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</si>
  <si>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</si>
  <si>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</si>
  <si>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</si>
  <si>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</si>
  <si>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</si>
  <si>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</si>
  <si>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</si>
  <si>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</si>
  <si>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</si>
  <si>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</si>
  <si>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</si>
  <si>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</si>
  <si>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</si>
  <si>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</si>
  <si>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</si>
  <si>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</si>
  <si>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</si>
  <si>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</si>
  <si>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</si>
  <si>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</si>
  <si>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</si>
  <si>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</si>
  <si>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</si>
  <si>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</si>
  <si>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</si>
  <si>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</si>
  <si>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</si>
  <si>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</si>
  <si>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</si>
  <si>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</si>
  <si>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</si>
  <si>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</si>
  <si>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</si>
  <si>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</si>
  <si>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</si>
  <si>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</si>
  <si>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</si>
  <si>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</si>
  <si>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</si>
  <si>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</si>
  <si>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</si>
  <si>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</si>
  <si>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</si>
  <si>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</si>
  <si>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</si>
  <si>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</si>
  <si>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</si>
  <si>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</si>
  <si>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</si>
  <si>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</si>
  <si>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</si>
  <si>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</si>
  <si>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</si>
  <si>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</si>
  <si>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</si>
  <si>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</si>
  <si>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</si>
  <si>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</si>
  <si>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</si>
  <si>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</si>
  <si>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</si>
  <si>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</si>
  <si>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</si>
  <si>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</si>
  <si>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</si>
  <si>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</si>
  <si>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</si>
  <si>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</si>
  <si>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</si>
  <si>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</si>
  <si>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</si>
  <si>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</si>
  <si>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</si>
  <si>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</si>
  <si>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</si>
  <si>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</si>
  <si>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</si>
  <si>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</si>
  <si>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</si>
  <si>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</si>
  <si>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</si>
  <si>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</si>
  <si>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</si>
  <si>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</si>
  <si>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</si>
  <si>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</si>
  <si>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</si>
  <si>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</si>
  <si>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</si>
  <si>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</si>
  <si>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</si>
  <si>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</si>
  <si>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</si>
  <si>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</si>
  <si>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</si>
  <si>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</si>
  <si>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</si>
  <si>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</si>
  <si>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</si>
  <si>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</si>
  <si>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</si>
  <si>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</si>
  <si>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</si>
  <si>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</si>
  <si>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</si>
  <si>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</si>
  <si>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</si>
  <si>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</si>
  <si>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</si>
  <si>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</si>
  <si>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</si>
  <si>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</si>
  <si>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</si>
  <si>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</si>
  <si>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</si>
  <si>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</si>
  <si>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</si>
  <si>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</si>
  <si>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</si>
  <si>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</si>
  <si>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</si>
  <si>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</si>
  <si>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</si>
  <si>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</si>
  <si>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</si>
  <si>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</si>
  <si>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</si>
  <si>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</si>
  <si>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</si>
  <si>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</si>
  <si>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</si>
  <si>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</si>
  <si>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</si>
  <si>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</si>
  <si>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</si>
  <si>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</si>
  <si>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</si>
  <si>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</si>
  <si>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</si>
  <si>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</si>
  <si>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</si>
  <si>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</si>
  <si>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</si>
  <si>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</si>
  <si>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</si>
  <si>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</si>
  <si>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</si>
  <si>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</si>
  <si>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</si>
  <si>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</si>
  <si>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</si>
  <si>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</si>
  <si>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</si>
  <si>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</si>
  <si>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</si>
  <si>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</si>
  <si>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</si>
  <si>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</si>
  <si>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</si>
  <si>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</si>
  <si>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</si>
  <si>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</si>
  <si>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</si>
  <si>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</si>
  <si>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</si>
  <si>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</si>
  <si>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</si>
  <si>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</si>
  <si>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</si>
  <si>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</si>
  <si>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</si>
  <si>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</si>
  <si>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</si>
  <si>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</si>
  <si>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</si>
  <si>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</si>
  <si>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</si>
  <si>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</si>
  <si>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</si>
  <si>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</si>
  <si>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</si>
  <si>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</si>
  <si>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</si>
  <si>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</si>
  <si>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</si>
  <si>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</si>
  <si>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</si>
  <si>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</si>
  <si>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</si>
  <si>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</si>
  <si>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</si>
  <si>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</si>
  <si>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</si>
  <si>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</si>
  <si>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</si>
  <si>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</si>
  <si>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</si>
  <si>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</si>
  <si>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</si>
  <si>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</si>
  <si>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</si>
  <si>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</si>
  <si>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</si>
  <si>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</si>
  <si>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</si>
  <si>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</si>
  <si>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</si>
  <si>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</si>
  <si>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</si>
  <si>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</si>
  <si>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</si>
  <si>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</si>
  <si>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</si>
  <si>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</si>
  <si>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</si>
  <si>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</si>
  <si>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</si>
  <si>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</si>
  <si>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</si>
  <si>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</si>
  <si>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</si>
  <si>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</si>
  <si>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</si>
  <si>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</si>
  <si>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</si>
  <si>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</si>
  <si>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</si>
  <si>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</si>
  <si>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</si>
  <si>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</si>
  <si>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</si>
  <si>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</si>
  <si>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</si>
  <si>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</si>
  <si>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</si>
  <si>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</si>
  <si>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</si>
  <si>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</si>
  <si>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</si>
  <si>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</si>
  <si>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</si>
  <si>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</si>
  <si>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</si>
  <si>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</si>
  <si>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</si>
  <si>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</si>
  <si>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</si>
  <si>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</si>
  <si>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</si>
  <si>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</si>
  <si>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</si>
  <si>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</si>
  <si>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</si>
  <si>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</si>
  <si>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</si>
  <si>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</si>
  <si>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</si>
  <si>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</si>
  <si>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</si>
  <si>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</si>
  <si>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</si>
  <si>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</si>
  <si>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</si>
  <si>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</si>
  <si>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</si>
  <si>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</si>
  <si>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</si>
  <si>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</si>
  <si>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</si>
  <si>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</si>
  <si>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</si>
  <si>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</si>
  <si>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</si>
  <si>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</si>
  <si>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</si>
  <si>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</si>
  <si>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</si>
  <si>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</si>
  <si>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</si>
  <si>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</si>
  <si>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</si>
  <si>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</si>
  <si>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</si>
  <si>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</si>
  <si>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</si>
  <si>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</si>
  <si>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</si>
  <si>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</si>
  <si>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</si>
  <si>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</si>
  <si>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</si>
  <si>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</si>
  <si>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</si>
  <si>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</si>
  <si>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</si>
  <si>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</si>
  <si>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</si>
  <si>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</si>
  <si>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</si>
  <si>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</si>
  <si>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</si>
  <si>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</si>
  <si>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</si>
  <si>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</si>
  <si>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</si>
  <si>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</si>
  <si>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</si>
  <si>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</si>
  <si>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</si>
  <si>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</si>
  <si>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</si>
  <si>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</si>
  <si>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</si>
  <si>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</si>
  <si>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</si>
  <si>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</si>
  <si>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</si>
  <si>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</si>
  <si>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</si>
  <si>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</si>
  <si>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</si>
  <si>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</si>
  <si>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</si>
  <si>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</si>
  <si>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</si>
  <si>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</si>
  <si>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</si>
  <si>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</si>
  <si>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</si>
  <si>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</si>
  <si>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</si>
  <si>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</si>
  <si>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</si>
  <si>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</si>
  <si>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</si>
  <si>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</si>
  <si>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</si>
  <si>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</si>
  <si>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</si>
  <si>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</si>
  <si>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</si>
  <si>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</si>
  <si>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</si>
  <si>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</si>
  <si>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</si>
  <si>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</si>
  <si>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</si>
  <si>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</si>
  <si>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</si>
  <si>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</si>
  <si>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</si>
  <si>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</si>
  <si>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</si>
  <si>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</si>
  <si>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</si>
  <si>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</si>
  <si>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</si>
  <si>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</si>
  <si>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</si>
  <si>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</si>
  <si>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</si>
  <si>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</si>
  <si>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</si>
  <si>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</si>
  <si>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</si>
  <si>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</si>
  <si>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</si>
  <si>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</si>
  <si>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</si>
  <si>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</si>
  <si>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</si>
  <si>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</si>
  <si>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</si>
  <si>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</si>
  <si>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</si>
  <si>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</si>
  <si>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</si>
  <si>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</si>
  <si>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</si>
  <si>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</si>
  <si>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</si>
  <si>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</si>
  <si>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</si>
  <si>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</si>
  <si>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</si>
  <si>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</si>
  <si>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</si>
  <si>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</si>
  <si>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</si>
  <si>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</si>
  <si>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</si>
  <si>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</si>
  <si>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</si>
  <si>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</si>
  <si>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</si>
  <si>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</si>
  <si>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</si>
  <si>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</si>
  <si>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</si>
  <si>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</si>
  <si>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</si>
  <si>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</si>
  <si>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</si>
  <si>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</si>
  <si>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</si>
  <si>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</si>
  <si>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</si>
  <si>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</si>
  <si>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</si>
  <si>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</si>
  <si>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</si>
  <si>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</si>
  <si>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</si>
  <si>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</si>
  <si>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</si>
  <si>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</si>
  <si>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</si>
  <si>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</si>
  <si>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</si>
  <si>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</si>
  <si>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</si>
  <si>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</si>
  <si>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</si>
  <si>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</si>
  <si>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</si>
  <si>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</si>
  <si>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</si>
  <si>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</si>
  <si>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</si>
  <si>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</si>
  <si>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</si>
  <si>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</si>
  <si>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</si>
  <si>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</si>
  <si>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</si>
  <si>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</si>
  <si>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</si>
  <si>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</si>
  <si>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</si>
  <si>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</si>
  <si>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</si>
  <si>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</si>
  <si>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</si>
  <si>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</si>
  <si>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</si>
  <si>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</si>
  <si>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</si>
  <si>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</si>
  <si>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</si>
  <si>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</si>
  <si>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</si>
  <si>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</si>
  <si>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</si>
  <si>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</si>
  <si>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</si>
  <si>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</si>
  <si>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</si>
  <si>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</si>
  <si>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</si>
  <si>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</si>
  <si>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</si>
  <si>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</si>
  <si>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</si>
  <si>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</si>
  <si>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</si>
  <si>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</si>
  <si>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</si>
  <si>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</si>
  <si>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</si>
  <si>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</si>
  <si>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</si>
  <si>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</si>
  <si>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</si>
  <si>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</si>
  <si>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</si>
  <si>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</si>
  <si>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</si>
  <si>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</si>
  <si>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</si>
  <si>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</si>
  <si>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</si>
  <si>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</si>
  <si>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</si>
  <si>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</si>
  <si>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</si>
  <si>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</si>
  <si>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</si>
  <si>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</si>
  <si>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</si>
  <si>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</si>
  <si>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</si>
  <si>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</si>
  <si>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</si>
  <si>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</si>
  <si>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</si>
  <si>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</si>
  <si>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</si>
  <si>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</si>
  <si>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</si>
  <si>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</si>
  <si>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</si>
  <si>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</si>
  <si>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</si>
  <si>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</si>
  <si>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</si>
  <si>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</si>
  <si>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</si>
  <si>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</si>
  <si>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</si>
  <si>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</si>
  <si>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</si>
  <si>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</si>
  <si>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</si>
  <si>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</si>
  <si>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</si>
  <si>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</si>
  <si>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</si>
  <si>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</si>
  <si>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</si>
  <si>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</si>
  <si>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</si>
  <si>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</si>
  <si>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</si>
  <si>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</si>
  <si>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</si>
  <si>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</si>
  <si>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</si>
  <si>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</si>
  <si>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</si>
  <si>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</si>
  <si>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</si>
  <si>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</si>
  <si>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</si>
  <si>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</si>
  <si>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</si>
  <si>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</si>
  <si>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</si>
  <si>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</si>
  <si>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</si>
  <si>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</si>
  <si>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</si>
  <si>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</si>
  <si>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</si>
  <si>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</si>
  <si>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</si>
  <si>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</si>
  <si>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</si>
  <si>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</si>
  <si>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</si>
  <si>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</si>
  <si>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</si>
  <si>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</si>
  <si>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</si>
  <si>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</si>
  <si>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</si>
  <si>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</si>
  <si>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</si>
  <si>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</si>
  <si>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</si>
  <si>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</si>
  <si>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</si>
  <si>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</si>
  <si>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</si>
  <si>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</si>
  <si>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</si>
  <si>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</si>
  <si>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</si>
  <si>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</si>
  <si>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</si>
  <si>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</si>
  <si>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</si>
  <si>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</si>
  <si>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</si>
  <si>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</si>
  <si>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</si>
  <si>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</si>
  <si>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</si>
  <si>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</si>
  <si>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</si>
  <si>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</si>
  <si>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</si>
  <si>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</si>
  <si>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</si>
  <si>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</si>
  <si>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</si>
  <si>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</si>
  <si>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</si>
  <si>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</si>
  <si>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</si>
  <si>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</si>
  <si>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</si>
  <si>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</si>
  <si>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</si>
  <si>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</si>
  <si>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</si>
  <si>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</si>
  <si>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</si>
  <si>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</si>
  <si>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</si>
  <si>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</si>
  <si>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</si>
  <si>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</si>
  <si>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</si>
  <si>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</si>
  <si>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</si>
  <si>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</si>
  <si>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</si>
  <si>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</si>
  <si>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</si>
  <si>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</si>
  <si>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</si>
  <si>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</si>
  <si>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</si>
  <si>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</si>
  <si>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</si>
  <si>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</si>
  <si>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</si>
  <si>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</si>
  <si>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</si>
  <si>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</si>
  <si>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</si>
  <si>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</si>
  <si>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</si>
  <si>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</si>
  <si>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</si>
  <si>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</si>
  <si>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</si>
  <si>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</si>
  <si>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</si>
  <si>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</si>
  <si>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</si>
  <si>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</si>
  <si>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</si>
  <si>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</si>
  <si>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</si>
  <si>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</si>
  <si>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</si>
  <si>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</si>
  <si>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</si>
  <si>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</si>
  <si>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</si>
  <si>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</si>
  <si>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</si>
  <si>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</si>
  <si>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</si>
  <si>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</si>
  <si>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</si>
  <si>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</si>
  <si>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</si>
  <si>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</si>
  <si>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</si>
  <si>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</si>
  <si>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</si>
  <si>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</si>
  <si>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</si>
  <si>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</si>
  <si>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</si>
  <si>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</si>
  <si>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</si>
  <si>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</si>
  <si>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</si>
  <si>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</si>
  <si>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</si>
  <si>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</si>
  <si>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</si>
  <si>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</si>
  <si>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</si>
  <si>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</si>
  <si>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</si>
  <si>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</si>
  <si>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</si>
  <si>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</si>
  <si>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</si>
  <si>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</si>
  <si>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</si>
  <si>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</si>
  <si>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</si>
  <si>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</si>
  <si>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</si>
  <si>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</si>
  <si>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</si>
  <si>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</si>
  <si>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</si>
  <si>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</si>
  <si>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</si>
  <si>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</si>
  <si>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</si>
  <si>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</si>
  <si>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</si>
  <si>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</si>
  <si>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</si>
  <si>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</si>
  <si>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</si>
  <si>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</si>
  <si>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</si>
  <si>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</si>
  <si>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</si>
  <si>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</si>
  <si>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</si>
  <si>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</si>
  <si>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</si>
  <si>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</si>
  <si>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</si>
  <si>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</si>
  <si>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</si>
  <si>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</si>
  <si>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</si>
  <si>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</si>
  <si>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</si>
  <si>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</si>
  <si>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</si>
  <si>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</si>
  <si>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</si>
  <si>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</si>
  <si>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</si>
  <si>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</si>
  <si>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</si>
  <si>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</si>
  <si>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</si>
  <si>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</si>
  <si>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</si>
  <si>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</si>
  <si>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</si>
  <si>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</si>
  <si>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</si>
  <si>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</si>
  <si>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</si>
  <si>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</si>
  <si>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</si>
  <si>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</si>
  <si>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</si>
  <si>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</si>
  <si>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</si>
  <si>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</si>
  <si>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</si>
  <si>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</si>
  <si>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</si>
  <si>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</si>
  <si>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</si>
  <si>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</si>
  <si>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</si>
  <si>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</si>
  <si>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</si>
  <si>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</si>
  <si>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</si>
  <si>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</si>
  <si>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</si>
  <si>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</si>
  <si>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</si>
  <si>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</si>
  <si>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</si>
  <si>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</si>
  <si>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</si>
  <si>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</si>
  <si>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</si>
  <si>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</si>
  <si>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</si>
  <si>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</si>
  <si>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</si>
  <si>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</si>
  <si>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</si>
  <si>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</si>
  <si>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</si>
  <si>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</si>
  <si>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</si>
  <si>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</si>
  <si>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</si>
  <si>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</si>
  <si>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</si>
  <si>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</si>
  <si>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</si>
  <si>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</si>
  <si>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</si>
  <si>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</si>
  <si>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</si>
  <si>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</si>
  <si>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</si>
  <si>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</si>
  <si>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</si>
  <si>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</si>
  <si>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</si>
  <si>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</si>
  <si>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</si>
  <si>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</si>
  <si>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</si>
  <si>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</si>
  <si>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</si>
  <si>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</si>
  <si>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</si>
  <si>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</si>
  <si>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</si>
  <si>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</si>
  <si>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</si>
  <si>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</si>
  <si>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</si>
  <si>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</si>
  <si>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</si>
  <si>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</si>
  <si>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</si>
  <si>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</si>
  <si>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</si>
  <si>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</si>
  <si>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</si>
  <si>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</si>
  <si>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</si>
  <si>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</si>
  <si>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</si>
  <si>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</si>
  <si>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</si>
  <si>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</si>
  <si>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</si>
  <si>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</si>
  <si>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</si>
  <si>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</si>
  <si>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</si>
  <si>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</si>
  <si>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</si>
  <si>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</si>
  <si>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</si>
  <si>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</si>
  <si>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</si>
  <si>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</si>
  <si>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</si>
  <si>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</si>
  <si>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</si>
  <si>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</si>
  <si>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</si>
  <si>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</si>
  <si>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</si>
  <si>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</si>
  <si>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</si>
  <si>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</si>
  <si>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</si>
  <si>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</si>
  <si>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</si>
  <si>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</si>
  <si>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</si>
  <si>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</si>
  <si>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</si>
  <si>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</si>
  <si>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</si>
  <si>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</si>
  <si>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</si>
  <si>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</si>
  <si>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</si>
  <si>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</si>
  <si>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</si>
  <si>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</si>
  <si>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</si>
  <si>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</si>
  <si>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</si>
  <si>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</si>
  <si>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</si>
  <si>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</si>
  <si>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</si>
  <si>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</si>
  <si>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</si>
  <si>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</si>
  <si>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</si>
  <si>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</si>
  <si>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</si>
  <si>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</si>
  <si>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</si>
  <si>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</si>
  <si>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</si>
  <si>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</si>
  <si>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</si>
  <si>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</si>
  <si>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</si>
  <si>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</si>
  <si>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</si>
  <si>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</si>
  <si>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</si>
  <si>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</si>
  <si>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</si>
  <si>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</si>
  <si>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</si>
  <si>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</si>
  <si>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</si>
  <si>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</si>
  <si>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</si>
  <si>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</si>
  <si>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</si>
  <si>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</si>
  <si>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</si>
  <si>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</si>
  <si>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</si>
  <si>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</si>
  <si>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</si>
  <si>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</si>
  <si>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</si>
  <si>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</si>
  <si>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</si>
  <si>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</si>
  <si>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</si>
  <si>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</si>
  <si>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</si>
  <si>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</si>
  <si>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</si>
  <si>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</si>
  <si>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</si>
  <si>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</si>
  <si>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</si>
  <si>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</si>
  <si>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</si>
  <si>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</si>
  <si>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</si>
  <si>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</si>
  <si>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</si>
  <si>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</si>
  <si>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</si>
  <si>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</si>
  <si>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</si>
  <si>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</si>
  <si>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</si>
  <si>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</si>
  <si>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</si>
  <si>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</si>
  <si>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</si>
  <si>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</si>
  <si>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</si>
  <si>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</si>
  <si>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</si>
  <si>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</si>
  <si>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</si>
  <si>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</si>
  <si>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</si>
  <si>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</si>
  <si>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</si>
  <si>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</si>
  <si>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</si>
  <si>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</si>
  <si>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</si>
  <si>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</si>
  <si>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</si>
  <si>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</si>
  <si>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</si>
  <si>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</si>
  <si>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</si>
  <si>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</si>
  <si>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</si>
  <si>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</si>
  <si>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</si>
  <si>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</si>
  <si>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</si>
  <si>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</si>
  <si>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</si>
  <si>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</si>
  <si>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</si>
  <si>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</si>
  <si>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</si>
  <si>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</si>
  <si>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</si>
  <si>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</si>
  <si>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</si>
  <si>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</si>
  <si>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</si>
  <si>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</si>
  <si>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</si>
  <si>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</si>
  <si>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</si>
  <si>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</si>
  <si>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</si>
  <si>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</si>
  <si>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</si>
  <si>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</si>
  <si>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</si>
  <si>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</si>
  <si>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</si>
  <si>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</si>
  <si>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</si>
  <si>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</si>
  <si>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</si>
  <si>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</si>
  <si>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</si>
  <si>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</si>
  <si>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</si>
  <si>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</si>
  <si>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</si>
  <si>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</si>
  <si>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</si>
  <si>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</si>
  <si>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</si>
  <si>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</si>
  <si>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</si>
  <si>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</si>
  <si>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</si>
  <si>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</si>
  <si>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</si>
  <si>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</si>
  <si>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</si>
  <si>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</si>
  <si>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</si>
  <si>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</si>
  <si>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</si>
  <si>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</si>
  <si>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</si>
  <si>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</si>
  <si>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</si>
  <si>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</si>
  <si>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</si>
  <si>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</si>
  <si>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</si>
  <si>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</si>
  <si>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</si>
  <si>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</si>
  <si>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</si>
  <si>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</si>
  <si>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</si>
  <si>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</si>
  <si>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</si>
  <si>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</si>
  <si>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</si>
  <si>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</si>
  <si>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</si>
  <si>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</si>
  <si>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</si>
  <si>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</si>
  <si>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</si>
  <si>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</si>
  <si>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</si>
  <si>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</si>
  <si>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</si>
  <si>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</si>
  <si>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</si>
  <si>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</si>
  <si>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</si>
  <si>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</si>
  <si>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</si>
  <si>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</si>
  <si>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</si>
  <si>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</si>
  <si>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</si>
  <si>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</si>
  <si>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</si>
  <si>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</si>
  <si>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</si>
  <si>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</si>
  <si>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</si>
  <si>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</si>
  <si>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</si>
  <si>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</si>
  <si>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</si>
  <si>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</si>
  <si>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</si>
  <si>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</si>
  <si>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</si>
  <si>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</si>
  <si>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</si>
  <si>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</si>
  <si>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</si>
  <si>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</si>
  <si>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</si>
  <si>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</si>
  <si>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</si>
  <si>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</si>
  <si>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</si>
  <si>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</si>
  <si>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</si>
  <si>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</si>
  <si>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</si>
  <si>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</si>
  <si>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</si>
  <si>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</si>
  <si>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</si>
  <si>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</si>
  <si>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</si>
  <si>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</si>
  <si>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</si>
  <si>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</si>
  <si>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</si>
  <si>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</si>
  <si>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</si>
  <si>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</si>
  <si>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</si>
  <si>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</si>
  <si>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</si>
  <si>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</si>
  <si>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</si>
  <si>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</si>
  <si>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</si>
  <si>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</si>
  <si>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</si>
  <si>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</si>
  <si>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</si>
  <si>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</si>
  <si>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</si>
  <si>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</si>
  <si>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</si>
  <si>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</si>
  <si>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</si>
  <si>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</si>
  <si>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</si>
  <si>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</si>
  <si>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</si>
  <si>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</si>
  <si>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</si>
  <si>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</si>
  <si>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</si>
  <si>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</si>
  <si>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</si>
  <si>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</si>
  <si>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</si>
  <si>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</si>
  <si>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</si>
  <si>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</si>
  <si>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</si>
  <si>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</si>
  <si>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</si>
  <si>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</si>
  <si>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</si>
  <si>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</si>
  <si>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</si>
  <si>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</si>
  <si>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</si>
  <si>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</si>
  <si>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</si>
  <si>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</si>
  <si>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</si>
  <si>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</si>
  <si>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</si>
  <si>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</si>
  <si>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</si>
  <si>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</si>
  <si>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</si>
  <si>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</si>
  <si>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</si>
  <si>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</si>
  <si>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</si>
  <si>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</si>
  <si>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</si>
  <si>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</si>
  <si>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</si>
  <si>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</si>
  <si>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</si>
  <si>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</si>
  <si>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</si>
  <si>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</si>
  <si>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</si>
  <si>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</si>
  <si>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</si>
  <si>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</si>
  <si>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</si>
  <si>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</si>
  <si>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</si>
  <si>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</si>
  <si>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</si>
  <si>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</si>
  <si>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</si>
  <si>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</si>
  <si>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</si>
  <si>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</si>
  <si>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</si>
  <si>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</si>
  <si>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</si>
  <si>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</si>
  <si>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</si>
  <si>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</si>
  <si>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</si>
  <si>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</si>
  <si>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</si>
  <si>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</si>
  <si>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</si>
  <si>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</si>
  <si>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</si>
  <si>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</si>
  <si>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</si>
  <si>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</si>
  <si>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</si>
  <si>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</si>
  <si>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</si>
  <si>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</si>
  <si>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</si>
  <si>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</si>
  <si>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</si>
  <si>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</si>
  <si>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</si>
  <si>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</si>
  <si>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</si>
  <si>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</si>
  <si>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</si>
  <si>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</si>
  <si>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</si>
  <si>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</si>
  <si>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</si>
  <si>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</si>
  <si>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</si>
  <si>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</si>
  <si>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</si>
  <si>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</si>
  <si>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</si>
  <si>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</si>
  <si>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</si>
  <si>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</si>
  <si>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</si>
  <si>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</si>
  <si>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</si>
  <si>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</si>
  <si>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</si>
  <si>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</si>
  <si>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</si>
  <si>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</si>
  <si>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</si>
  <si>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</si>
  <si>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</si>
  <si>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</si>
  <si>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</si>
  <si>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</si>
  <si>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</si>
  <si>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</si>
  <si>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</si>
  <si>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</si>
  <si>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</si>
  <si>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</si>
  <si>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</si>
  <si>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</si>
  <si>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</si>
  <si>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</si>
  <si>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</si>
  <si>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</si>
  <si>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</si>
  <si>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</si>
  <si>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</si>
  <si>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</si>
  <si>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</si>
  <si>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</si>
  <si>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</si>
  <si>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</si>
  <si>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</si>
  <si>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</si>
  <si>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</si>
  <si>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</si>
  <si>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</si>
  <si>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</si>
  <si>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</si>
  <si>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</si>
  <si>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</si>
  <si>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</si>
  <si>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</si>
  <si>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</si>
  <si>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</si>
  <si>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</si>
  <si>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</si>
  <si>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</si>
  <si>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</si>
  <si>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</si>
  <si>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</si>
  <si>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</si>
  <si>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</si>
  <si>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</si>
  <si>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</si>
  <si>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</si>
  <si>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</si>
  <si>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</si>
  <si>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</si>
  <si>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</si>
  <si>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</si>
  <si>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</si>
  <si>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</si>
  <si>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</si>
  <si>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</si>
  <si>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</si>
  <si>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</si>
  <si>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</si>
  <si>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</si>
  <si>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</si>
  <si>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</si>
  <si>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</si>
  <si>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</si>
  <si>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</si>
  <si>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</si>
  <si>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</si>
  <si>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</si>
  <si>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</si>
  <si>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</si>
  <si>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</si>
  <si>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</si>
  <si>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</si>
  <si>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</si>
  <si>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</si>
  <si>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</si>
  <si>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</si>
  <si>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</si>
  <si>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</si>
  <si>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</si>
  <si>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</si>
  <si>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</si>
  <si>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</si>
  <si>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</si>
  <si>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</si>
  <si>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</si>
  <si>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</si>
  <si>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</si>
  <si>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</si>
  <si>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</si>
  <si>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</si>
  <si>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</si>
  <si>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</si>
  <si>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</si>
  <si>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</si>
  <si>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</si>
  <si>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</si>
  <si>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</si>
  <si>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</si>
  <si>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</si>
  <si>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</si>
  <si>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</si>
  <si>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</si>
  <si>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</si>
  <si>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</si>
  <si>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</si>
  <si>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</si>
  <si>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</si>
  <si>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</si>
  <si>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</si>
  <si>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</si>
  <si>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</si>
  <si>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</si>
  <si>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</si>
  <si>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</si>
  <si>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</si>
  <si>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</si>
  <si>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</si>
  <si>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</si>
  <si>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</si>
  <si>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</si>
  <si>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</si>
  <si>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</si>
  <si>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</si>
  <si>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</si>
  <si>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</si>
  <si>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</si>
  <si>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</si>
  <si>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</si>
  <si>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</si>
  <si>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</si>
  <si>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</si>
  <si>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</si>
  <si>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</si>
  <si>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</si>
  <si>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</si>
  <si>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</si>
  <si>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</si>
  <si>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</si>
  <si>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</si>
  <si>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</si>
  <si>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</si>
  <si>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</si>
  <si>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</si>
  <si>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</si>
  <si>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</si>
  <si>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</si>
  <si>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</si>
  <si>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</si>
  <si>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</si>
  <si>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</si>
  <si>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</si>
  <si>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</si>
  <si>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</si>
  <si>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</si>
  <si>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</si>
  <si>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</si>
  <si>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</si>
  <si>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</si>
  <si>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</si>
  <si>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</si>
  <si>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</si>
  <si>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</si>
  <si>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</si>
  <si>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</si>
  <si>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</si>
  <si>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</si>
  <si>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</si>
  <si>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</si>
  <si>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</si>
  <si>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</si>
  <si>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</si>
  <si>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</si>
  <si>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</si>
  <si>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</si>
  <si>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</si>
  <si>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</si>
  <si>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</si>
  <si>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</si>
  <si>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</si>
  <si>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</si>
  <si>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</si>
  <si>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</si>
  <si>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</si>
  <si>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</si>
  <si>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</si>
  <si>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</si>
  <si>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</si>
  <si>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</si>
  <si>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</si>
  <si>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</si>
  <si>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</si>
  <si>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</si>
  <si>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</si>
  <si>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</si>
  <si>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</si>
  <si>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</si>
  <si>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</si>
  <si>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</si>
  <si>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</si>
  <si>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</si>
  <si>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</si>
  <si>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</si>
  <si>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</si>
  <si>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</si>
  <si>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</si>
  <si>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</si>
  <si>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</si>
  <si>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</si>
  <si>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</si>
  <si>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</si>
  <si>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</si>
  <si>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</si>
  <si>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</si>
  <si>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</si>
  <si>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</si>
  <si>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</si>
  <si>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</si>
  <si>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</si>
  <si>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</si>
  <si>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</si>
  <si>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</si>
  <si>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</si>
  <si>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</si>
  <si>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</si>
  <si>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</si>
  <si>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</si>
  <si>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</si>
  <si>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</si>
  <si>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</si>
  <si>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</si>
  <si>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</si>
  <si>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</si>
  <si>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</si>
  <si>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</si>
  <si>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</si>
  <si>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</si>
  <si>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</si>
  <si>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</si>
  <si>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</si>
  <si>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</si>
  <si>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</si>
  <si>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</si>
  <si>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</si>
  <si>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</si>
  <si>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</si>
  <si>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</si>
  <si>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</si>
  <si>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</si>
  <si>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</si>
  <si>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</si>
  <si>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</si>
  <si>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</si>
  <si>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</si>
  <si>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</si>
  <si>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</si>
  <si>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</si>
  <si>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</si>
  <si>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</si>
  <si>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</si>
  <si>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</si>
  <si>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</si>
  <si>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</si>
  <si>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</si>
  <si>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</si>
  <si>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</si>
  <si>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</si>
  <si>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</si>
  <si>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</si>
  <si>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</si>
  <si>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</si>
  <si>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</si>
  <si>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</si>
  <si>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</si>
  <si>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</si>
  <si>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</si>
  <si>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</si>
  <si>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</si>
  <si>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</si>
  <si>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</si>
  <si>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</si>
  <si>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</si>
  <si>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</si>
  <si>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</si>
  <si>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</si>
  <si>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</si>
  <si>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</si>
  <si>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</si>
  <si>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</si>
  <si>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</si>
  <si>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</si>
  <si>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</si>
  <si>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</si>
  <si>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</si>
  <si>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</si>
  <si>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</si>
  <si>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</si>
  <si>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</si>
  <si>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</si>
  <si>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</si>
  <si>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</si>
  <si>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</si>
  <si>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</si>
  <si>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</si>
  <si>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</si>
  <si>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</si>
  <si>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</si>
  <si>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</si>
  <si>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</si>
  <si>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</si>
  <si>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</si>
  <si>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</si>
  <si>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</si>
  <si>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</si>
  <si>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</si>
  <si>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</si>
  <si>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</si>
  <si>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</si>
  <si>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</si>
  <si>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</si>
  <si>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</si>
  <si>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</si>
  <si>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</si>
  <si>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</si>
  <si>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</si>
  <si>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</si>
  <si>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</si>
  <si>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</si>
  <si>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</si>
  <si>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</si>
  <si>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</si>
  <si>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</si>
  <si>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</si>
  <si>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</si>
  <si>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</si>
  <si>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</si>
  <si>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</si>
  <si>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</si>
  <si>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</si>
  <si>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</si>
  <si>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</si>
  <si>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</si>
  <si>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</si>
  <si>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</si>
  <si>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</si>
  <si>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</si>
  <si>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</si>
  <si>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</si>
  <si>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</si>
  <si>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</si>
  <si>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</si>
  <si>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</si>
  <si>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</si>
  <si>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</si>
  <si>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</si>
  <si>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</si>
  <si>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</si>
  <si>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</si>
  <si>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</si>
  <si>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</si>
  <si>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</si>
  <si>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</si>
  <si>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</si>
  <si>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</si>
  <si>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</si>
  <si>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</si>
  <si>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</si>
  <si>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</si>
  <si>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</si>
  <si>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</si>
  <si>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</si>
  <si>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</si>
  <si>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</si>
  <si>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</si>
  <si>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</si>
  <si>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</si>
  <si>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</si>
  <si>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</si>
  <si>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</si>
  <si>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</si>
  <si>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</si>
  <si>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</si>
  <si>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</si>
  <si>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</si>
  <si>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</si>
  <si>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</si>
  <si>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</si>
  <si>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</si>
  <si>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</si>
  <si>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</si>
  <si>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</si>
  <si>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</si>
  <si>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</si>
  <si>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</si>
  <si>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</si>
  <si>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</si>
  <si>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</si>
  <si>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</si>
  <si>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</si>
  <si>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</si>
  <si>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</si>
  <si>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</si>
  <si>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</si>
  <si>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</si>
  <si>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</si>
  <si>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</si>
  <si>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</si>
  <si>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</si>
  <si>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</si>
  <si>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</si>
  <si>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</si>
  <si>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</si>
  <si>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</si>
  <si>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</si>
  <si>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</si>
  <si>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</si>
  <si>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</si>
  <si>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</si>
  <si>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</si>
  <si>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</si>
  <si>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</si>
  <si>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</si>
  <si>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</si>
  <si>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</si>
  <si>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</si>
  <si>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</si>
  <si>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</si>
  <si>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</si>
  <si>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</si>
  <si>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</si>
  <si>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</si>
  <si>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</si>
  <si>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</si>
  <si>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</si>
  <si>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</si>
  <si>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</si>
  <si>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</si>
  <si>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</si>
  <si>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</si>
  <si>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</si>
  <si>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</si>
  <si>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</si>
  <si>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</si>
  <si>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</si>
  <si>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</si>
  <si>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</si>
  <si>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</si>
  <si>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</si>
  <si>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</si>
  <si>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</si>
  <si>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</si>
  <si>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</si>
  <si>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</si>
  <si>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</si>
  <si>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</si>
  <si>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</si>
  <si>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</si>
  <si>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</si>
  <si>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</si>
  <si>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</si>
  <si>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</si>
  <si>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</si>
  <si>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</si>
  <si>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</si>
  <si>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</si>
  <si>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</si>
  <si>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</si>
  <si>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</si>
  <si>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</si>
  <si>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</si>
  <si>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</si>
  <si>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</si>
  <si>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</si>
  <si>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</si>
  <si>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</si>
  <si>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</si>
  <si>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</si>
  <si>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</si>
  <si>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</si>
  <si>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</si>
  <si>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</si>
  <si>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</si>
  <si>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</si>
  <si>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</si>
  <si>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</si>
  <si>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</si>
  <si>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</si>
  <si>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</si>
  <si>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</si>
  <si>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</si>
  <si>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</si>
  <si>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</si>
  <si>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</si>
  <si>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</si>
  <si>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</si>
  <si>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</si>
  <si>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</si>
  <si>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</si>
  <si>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</si>
  <si>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</si>
  <si>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</si>
  <si>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</si>
  <si>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</si>
  <si>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</si>
  <si>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</si>
  <si>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</si>
  <si>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</si>
  <si>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</si>
  <si>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</si>
  <si>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</si>
  <si>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</si>
  <si>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</si>
  <si>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</si>
  <si>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</si>
  <si>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</si>
  <si>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</si>
  <si>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</si>
  <si>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</si>
  <si>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</si>
  <si>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</si>
  <si>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</si>
  <si>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</si>
  <si>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</si>
  <si>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</si>
  <si>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</si>
  <si>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</si>
  <si>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</si>
  <si>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</si>
  <si>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</si>
  <si>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</si>
  <si>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</si>
  <si>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</si>
  <si>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</si>
  <si>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</si>
  <si>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</si>
  <si>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</si>
  <si>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</si>
  <si>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</si>
  <si>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</si>
  <si>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</si>
  <si>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</si>
  <si>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</si>
  <si>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</si>
  <si>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</si>
  <si>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</si>
  <si>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</si>
  <si>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</si>
  <si>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</si>
  <si>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</si>
  <si>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</si>
  <si>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</si>
  <si>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</si>
  <si>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</si>
  <si>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</si>
  <si>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</si>
  <si>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</si>
  <si>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</si>
  <si>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</si>
  <si>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</si>
  <si>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</si>
  <si>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</si>
  <si>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</si>
  <si>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</si>
  <si>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</si>
  <si>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</si>
  <si>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</si>
  <si>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</si>
  <si>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</si>
  <si>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</si>
  <si>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</si>
  <si>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</si>
  <si>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</si>
  <si>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</si>
  <si>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</si>
  <si>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</si>
  <si>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</si>
  <si>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</si>
  <si>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</si>
  <si>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</si>
  <si>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</si>
  <si>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</si>
  <si>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</si>
  <si>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</si>
  <si>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</si>
  <si>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</si>
  <si>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</si>
  <si>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</si>
  <si>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</si>
  <si>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</si>
  <si>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</si>
  <si>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</si>
  <si>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</si>
  <si>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</si>
  <si>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</si>
  <si>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</si>
  <si>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</si>
  <si>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</si>
  <si>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</si>
  <si>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</si>
  <si>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</si>
  <si>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</si>
  <si>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</si>
  <si>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</si>
  <si>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</si>
  <si>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</si>
  <si>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</si>
  <si>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</si>
  <si>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</si>
  <si>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</si>
  <si>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</si>
  <si>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</si>
  <si>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</si>
  <si>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</si>
  <si>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</si>
  <si>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</si>
  <si>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</si>
  <si>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</si>
  <si>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</si>
  <si>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</si>
  <si>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</si>
  <si>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</si>
  <si>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</si>
  <si>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</si>
  <si>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</si>
  <si>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</si>
  <si>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</si>
  <si>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</si>
  <si>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</si>
  <si>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</si>
  <si>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</si>
  <si>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</si>
  <si>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</si>
  <si>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</si>
  <si>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</si>
  <si>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</si>
  <si>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</si>
  <si>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</si>
  <si>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</si>
  <si>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</si>
  <si>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</si>
  <si>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</si>
  <si>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</si>
  <si>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</si>
  <si>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</si>
  <si>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</si>
  <si>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</si>
  <si>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</si>
  <si>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</si>
  <si>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</si>
  <si>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</si>
  <si>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</si>
  <si>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</si>
  <si>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</si>
  <si>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</si>
  <si>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</si>
  <si>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</si>
  <si>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</si>
  <si>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</si>
  <si>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</si>
  <si>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</si>
  <si>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</si>
  <si>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</si>
  <si>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</si>
  <si>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</si>
  <si>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</si>
  <si>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</si>
  <si>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</si>
  <si>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</si>
  <si>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</si>
  <si>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</si>
  <si>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</si>
  <si>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</si>
  <si>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</si>
  <si>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</si>
  <si>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</si>
  <si>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</si>
  <si>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</si>
  <si>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</si>
  <si>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</si>
  <si>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</si>
  <si>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</si>
  <si>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</si>
  <si>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</si>
  <si>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</si>
  <si>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</si>
  <si>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</si>
  <si>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</si>
  <si>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</si>
  <si>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</si>
  <si>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</si>
  <si>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</si>
  <si>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</si>
  <si>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</si>
  <si>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</si>
  <si>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</si>
  <si>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</si>
  <si>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</si>
  <si>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</si>
  <si>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</si>
  <si>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</si>
  <si>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</si>
  <si>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</si>
  <si>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</si>
  <si>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</si>
  <si>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</si>
  <si>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</si>
  <si>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</si>
  <si>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</si>
  <si>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</si>
  <si>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</si>
  <si>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</si>
  <si>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</si>
  <si>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</si>
  <si>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</si>
  <si>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</si>
  <si>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</si>
  <si>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</si>
  <si>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</si>
  <si>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</si>
  <si>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</si>
  <si>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</si>
  <si>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</si>
  <si>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</si>
  <si>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</si>
  <si>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</si>
  <si>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</si>
  <si>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</si>
  <si>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</si>
  <si>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</si>
  <si>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</si>
  <si>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</si>
  <si>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</si>
  <si>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</si>
  <si>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</si>
  <si>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</si>
  <si>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</si>
  <si>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</si>
  <si>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</si>
  <si>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</si>
  <si>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</si>
  <si>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</si>
  <si>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</si>
  <si>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</si>
  <si>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</si>
  <si>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</si>
  <si>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</si>
  <si>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</si>
  <si>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</si>
  <si>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</si>
  <si>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</si>
  <si>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</si>
  <si>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</si>
  <si>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</si>
  <si>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</si>
  <si>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</si>
  <si>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</si>
  <si>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</si>
  <si>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</si>
  <si>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</si>
  <si>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</si>
  <si>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</si>
  <si>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</si>
  <si>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</si>
  <si>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</si>
  <si>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</si>
  <si>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</si>
  <si>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</si>
  <si>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</si>
  <si>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</si>
  <si>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</si>
  <si>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</si>
  <si>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</si>
  <si>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</si>
  <si>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</si>
  <si>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</si>
  <si>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</si>
  <si>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</si>
  <si>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</si>
  <si>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</si>
  <si>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</si>
  <si>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</si>
  <si>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</si>
  <si>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</si>
  <si>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</si>
  <si>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</si>
  <si>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</si>
  <si>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</si>
  <si>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</si>
  <si>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</si>
  <si>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</si>
  <si>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</si>
  <si>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</si>
  <si>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</si>
  <si>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</si>
  <si>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</si>
  <si>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</si>
  <si>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</si>
  <si>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</si>
  <si>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</si>
  <si>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</si>
  <si>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</si>
  <si>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</si>
  <si>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</si>
  <si>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</si>
  <si>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</si>
  <si>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</si>
  <si>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</si>
  <si>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</si>
  <si>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</si>
  <si>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</si>
  <si>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</si>
  <si>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</si>
  <si>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</si>
  <si>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</si>
  <si>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</si>
  <si>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</si>
  <si>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</si>
  <si>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</si>
  <si>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</si>
  <si>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</si>
  <si>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</si>
  <si>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</si>
  <si>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</si>
  <si>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</si>
  <si>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</si>
  <si>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</si>
  <si>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</si>
  <si>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</si>
  <si>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</si>
  <si>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</si>
  <si>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</si>
  <si>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</si>
  <si>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</si>
  <si>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</si>
  <si>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</si>
  <si>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</si>
  <si>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</si>
  <si>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</si>
  <si>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</si>
  <si>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</si>
  <si>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</si>
  <si>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</si>
  <si>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</si>
  <si>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</si>
  <si>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</si>
  <si>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</si>
  <si>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</si>
  <si>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</si>
  <si>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</si>
  <si>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</si>
  <si>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</si>
  <si>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</si>
  <si>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</si>
  <si>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</si>
  <si>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</si>
  <si>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</si>
  <si>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</si>
  <si>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</si>
  <si>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</si>
  <si>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</si>
  <si>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</si>
  <si>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</si>
  <si>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</si>
  <si>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</si>
  <si>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</si>
  <si>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</si>
  <si>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</si>
  <si>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</si>
  <si>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</si>
  <si>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</si>
  <si>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</si>
  <si>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</si>
  <si>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</si>
  <si>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</si>
  <si>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</si>
  <si>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</si>
  <si>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</si>
  <si>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</si>
  <si>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</si>
  <si>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</si>
  <si>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</si>
  <si>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</si>
  <si>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</si>
  <si>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</si>
  <si>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</si>
  <si>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</si>
  <si>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</si>
  <si>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</si>
  <si>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</si>
  <si>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</si>
  <si>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</si>
  <si>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</si>
  <si>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</si>
  <si>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</si>
  <si>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</si>
  <si>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</si>
  <si>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</si>
  <si>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</si>
  <si>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</si>
  <si>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</si>
  <si>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</si>
  <si>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</si>
  <si>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</si>
  <si>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</si>
  <si>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</si>
  <si>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</si>
  <si>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</si>
  <si>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</si>
  <si>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</si>
  <si>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</si>
  <si>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</si>
  <si>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</si>
  <si>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</si>
  <si>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</si>
  <si>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</si>
  <si>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</si>
  <si>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</si>
  <si>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</si>
  <si>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</si>
  <si>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</si>
  <si>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</si>
  <si>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</si>
  <si>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</si>
  <si>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</si>
  <si>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</si>
  <si>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</si>
  <si>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</si>
  <si>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</si>
  <si>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</si>
  <si>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</si>
  <si>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</si>
  <si>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</si>
  <si>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</si>
  <si>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</si>
  <si>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</si>
  <si>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</si>
  <si>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</si>
  <si>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</si>
  <si>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</si>
  <si>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</si>
  <si>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</si>
  <si>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</si>
  <si>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</si>
  <si>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</si>
  <si>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</si>
  <si>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</si>
  <si>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</si>
  <si>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</si>
  <si>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</si>
  <si>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</si>
  <si>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</si>
  <si>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</si>
  <si>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</si>
  <si>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</si>
  <si>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</si>
  <si>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</si>
  <si>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</si>
  <si>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</si>
  <si>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</si>
  <si>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</si>
  <si>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</si>
  <si>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</si>
  <si>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</si>
  <si>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</si>
  <si>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</si>
  <si>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</si>
  <si>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</si>
  <si>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</si>
  <si>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</si>
  <si>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</si>
  <si>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</si>
  <si>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</si>
  <si>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</si>
  <si>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</si>
  <si>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</si>
  <si>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</si>
  <si>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</si>
  <si>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</si>
  <si>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</si>
  <si>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</si>
  <si>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</si>
  <si>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</si>
  <si>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</si>
  <si>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</si>
  <si>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</si>
  <si>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</si>
  <si>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</si>
  <si>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</si>
  <si>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</si>
  <si>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</si>
  <si>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</si>
  <si>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</si>
  <si>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</si>
  <si>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</si>
  <si>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</si>
  <si>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</si>
  <si>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</si>
  <si>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</si>
  <si>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</si>
  <si>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</si>
  <si>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</si>
  <si>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</si>
  <si>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</si>
  <si>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</si>
  <si>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</si>
  <si>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</si>
  <si>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</si>
  <si>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</si>
  <si>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</si>
  <si>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</si>
  <si>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</si>
  <si>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</si>
  <si>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</si>
  <si>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</si>
  <si>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</si>
  <si>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</si>
  <si>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</si>
  <si>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</si>
  <si>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</si>
  <si>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</si>
  <si>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</si>
  <si>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</si>
  <si>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</si>
  <si>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</si>
  <si>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</si>
  <si>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</si>
  <si>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</si>
  <si>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</si>
  <si>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</si>
  <si>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</si>
  <si>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</si>
  <si>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</si>
  <si>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</si>
  <si>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</si>
  <si>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</si>
  <si>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</si>
  <si>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</si>
  <si>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</si>
  <si>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</si>
  <si>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</si>
  <si>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</si>
  <si>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</si>
  <si>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</si>
  <si>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</si>
  <si>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</si>
  <si>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</si>
  <si>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</si>
  <si>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</si>
  <si>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</si>
  <si>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</si>
  <si>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</si>
  <si>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</si>
  <si>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</si>
  <si>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</si>
  <si>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</si>
  <si>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</si>
  <si>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</si>
  <si>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</si>
  <si>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</si>
  <si>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</si>
  <si>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</si>
  <si>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</si>
  <si>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</si>
  <si>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</si>
  <si>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</si>
  <si>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</si>
  <si>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</si>
  <si>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</si>
  <si>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</si>
  <si>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</si>
  <si>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</si>
  <si>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</si>
  <si>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</si>
  <si>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</si>
  <si>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</si>
  <si>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</si>
  <si>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</si>
  <si>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</si>
  <si>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</si>
  <si>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</si>
  <si>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</si>
  <si>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</si>
  <si>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</si>
  <si>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</si>
  <si>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</si>
  <si>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</si>
  <si>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</si>
  <si>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</si>
  <si>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</si>
  <si>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</si>
  <si>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</si>
  <si>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</si>
  <si>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</si>
  <si>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</si>
  <si>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</si>
  <si>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</si>
  <si>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</si>
  <si>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</si>
  <si>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</si>
  <si>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</si>
  <si>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</si>
  <si>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</si>
  <si>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</si>
  <si>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</si>
  <si>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</si>
  <si>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</si>
  <si>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</si>
  <si>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</si>
  <si>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</si>
  <si>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</si>
  <si>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</si>
  <si>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</si>
  <si>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</si>
  <si>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</si>
  <si>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</si>
  <si>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</si>
  <si>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</si>
  <si>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</si>
  <si>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</si>
  <si>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</si>
  <si>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</si>
  <si>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</si>
  <si>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</si>
  <si>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</si>
  <si>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</si>
  <si>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</si>
  <si>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</si>
  <si>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</si>
  <si>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</si>
  <si>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</si>
  <si>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</si>
  <si>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</si>
  <si>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</si>
  <si>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</si>
  <si>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</si>
  <si>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</si>
  <si>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</si>
  <si>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</si>
  <si>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</si>
  <si>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</si>
  <si>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</si>
  <si>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</si>
  <si>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</si>
  <si>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</si>
  <si>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</si>
  <si>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</si>
  <si>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</si>
  <si>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</si>
  <si>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</si>
  <si>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</si>
  <si>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</si>
  <si>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</si>
  <si>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</si>
  <si>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</si>
  <si>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</si>
  <si>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</si>
  <si>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</si>
  <si>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</si>
  <si>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</si>
  <si>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</si>
  <si>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</si>
  <si>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</si>
  <si>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</si>
  <si>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</si>
  <si>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</si>
  <si>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</si>
  <si>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</si>
  <si>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</si>
  <si>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</si>
  <si>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</si>
  <si>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</si>
  <si>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</si>
  <si>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</si>
  <si>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</si>
  <si>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</si>
  <si>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</si>
  <si>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</si>
  <si>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</si>
  <si>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</si>
  <si>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</si>
  <si>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</si>
  <si>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</si>
  <si>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</si>
  <si>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</si>
  <si>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</si>
  <si>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</si>
  <si>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</si>
  <si>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</si>
  <si>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</si>
  <si>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</si>
  <si>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</si>
  <si>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</si>
  <si>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</si>
  <si>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</si>
  <si>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</si>
  <si>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</si>
  <si>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</si>
  <si>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</si>
  <si>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</si>
  <si>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</si>
  <si>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</si>
  <si>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</si>
  <si>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</si>
  <si>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</si>
  <si>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</si>
  <si>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</si>
  <si>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</si>
  <si>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</si>
  <si>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</si>
  <si>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</si>
  <si>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</si>
  <si>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</si>
  <si>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</si>
  <si>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</si>
  <si>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</si>
  <si>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</si>
  <si>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</si>
  <si>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</si>
  <si>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</si>
  <si>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</si>
  <si>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</si>
  <si>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</si>
  <si>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</si>
  <si>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</si>
  <si>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</si>
  <si>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</si>
  <si>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</si>
  <si>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</si>
  <si>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</si>
  <si>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</si>
  <si>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</si>
  <si>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</si>
  <si>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</si>
  <si>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</si>
  <si>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</si>
  <si>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</si>
  <si>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</si>
  <si>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</si>
  <si>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</si>
  <si>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</si>
  <si>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</si>
  <si>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</si>
  <si>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</si>
  <si>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</si>
  <si>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</si>
  <si>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</si>
  <si>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</si>
  <si>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</si>
  <si>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</si>
  <si>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</si>
  <si>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</si>
  <si>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</si>
  <si>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</si>
  <si>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</si>
  <si>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</si>
  <si>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</si>
  <si>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</si>
  <si>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</si>
  <si>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</si>
  <si>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</si>
  <si>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</si>
  <si>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</si>
  <si>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</si>
  <si>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</si>
  <si>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</si>
  <si>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</si>
  <si>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</si>
  <si>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</si>
  <si>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</si>
  <si>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</si>
  <si>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</si>
  <si>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</si>
  <si>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</si>
  <si>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</si>
  <si>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</si>
  <si>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</si>
  <si>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</si>
  <si>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</si>
  <si>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</si>
  <si>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</si>
  <si>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</si>
  <si>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</si>
  <si>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</si>
  <si>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</si>
  <si>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</si>
  <si>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</si>
  <si>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</si>
  <si>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</si>
  <si>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</si>
  <si>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</si>
  <si>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</si>
  <si>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</si>
  <si>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</si>
  <si>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</si>
  <si>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</si>
  <si>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</si>
  <si>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</si>
  <si>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</si>
  <si>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</si>
  <si>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</si>
  <si>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</si>
  <si>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</si>
  <si>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</si>
  <si>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</si>
  <si>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</si>
  <si>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</si>
  <si>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</si>
  <si>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</si>
  <si>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</si>
  <si>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</si>
  <si>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</si>
  <si>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</si>
  <si>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</si>
  <si>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</si>
  <si>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</si>
  <si>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</si>
  <si>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</si>
  <si>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</si>
  <si>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</si>
  <si>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</si>
  <si>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</si>
  <si>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</si>
  <si>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</si>
  <si>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</si>
  <si>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</si>
  <si>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</si>
  <si>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</si>
  <si>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</si>
  <si>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</si>
  <si>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</si>
  <si>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</si>
  <si>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</si>
  <si>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</si>
  <si>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</si>
  <si>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</si>
  <si>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</si>
  <si>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</si>
  <si>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</si>
  <si>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</si>
  <si>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</si>
  <si>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</si>
  <si>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</si>
  <si>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</si>
  <si>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</si>
  <si>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</si>
  <si>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</si>
  <si>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</si>
  <si>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</si>
  <si>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</si>
  <si>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</si>
  <si>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</si>
  <si>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</si>
  <si>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</si>
  <si>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</si>
  <si>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</si>
  <si>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</si>
  <si>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</si>
  <si>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</si>
  <si>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</si>
  <si>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</si>
  <si>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</si>
  <si>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</si>
  <si>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</si>
  <si>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</si>
  <si>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</si>
  <si>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</si>
  <si>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</si>
  <si>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</si>
  <si>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</si>
  <si>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</si>
  <si>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</si>
  <si>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</si>
  <si>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</si>
  <si>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</si>
  <si>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</si>
  <si>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</si>
  <si>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</si>
  <si>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</si>
  <si>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</si>
  <si>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</si>
  <si>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</si>
  <si>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</si>
  <si>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</si>
  <si>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</si>
  <si>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</si>
  <si>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</si>
  <si>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</si>
  <si>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</si>
  <si>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</si>
  <si>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</si>
  <si>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</si>
  <si>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</si>
  <si>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</si>
  <si>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</si>
  <si>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</si>
  <si>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</si>
  <si>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</si>
  <si>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</si>
  <si>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</si>
  <si>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</si>
  <si>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</si>
  <si>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</si>
  <si>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</si>
  <si>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</si>
  <si>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</si>
  <si>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</si>
  <si>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</si>
  <si>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</si>
  <si>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</si>
  <si>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</si>
  <si>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</si>
  <si>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</si>
  <si>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</si>
  <si>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</si>
  <si>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</si>
  <si>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</si>
  <si>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</si>
  <si>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</si>
  <si>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</si>
  <si>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</si>
  <si>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</si>
  <si>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</si>
  <si>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</si>
  <si>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</si>
  <si>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</si>
  <si>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</si>
  <si>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</si>
  <si>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</si>
  <si>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</si>
  <si>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</si>
  <si>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</si>
  <si>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</si>
  <si>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</si>
  <si>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</si>
  <si>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</si>
  <si>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</si>
  <si>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</si>
  <si>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</si>
  <si>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</si>
  <si>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</si>
  <si>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</si>
  <si>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</si>
  <si>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</si>
  <si>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</si>
  <si>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</si>
  <si>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</si>
  <si>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</si>
  <si>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</si>
  <si>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</si>
  <si>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</si>
  <si>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</si>
  <si>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</si>
  <si>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</si>
  <si>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</si>
  <si>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</si>
  <si>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</si>
  <si>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</si>
  <si>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</si>
  <si>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</si>
  <si>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</si>
  <si>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</si>
  <si>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</si>
  <si>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</si>
  <si>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</si>
  <si>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</si>
  <si>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</si>
  <si>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</si>
  <si>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</si>
  <si>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</si>
  <si>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</si>
  <si>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</si>
  <si>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</si>
  <si>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</si>
  <si>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</si>
  <si>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</si>
  <si>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</si>
  <si>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</si>
  <si>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</si>
  <si>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</si>
  <si>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</si>
  <si>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</si>
  <si>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</si>
  <si>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</si>
  <si>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</si>
  <si>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</si>
  <si>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</si>
  <si>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</si>
  <si>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</si>
  <si>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</si>
  <si>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</si>
  <si>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</si>
  <si>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</si>
  <si>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</si>
  <si>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</si>
  <si>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</si>
  <si>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</si>
  <si>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</si>
  <si>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</si>
  <si>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</si>
  <si>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</si>
  <si>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</si>
  <si>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</si>
  <si>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</si>
  <si>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</si>
  <si>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</si>
  <si>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</si>
  <si>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</si>
  <si>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</si>
  <si>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</si>
  <si>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</si>
  <si>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</si>
  <si>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</si>
  <si>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</si>
  <si>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</si>
  <si>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</si>
  <si>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</si>
  <si>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</si>
  <si>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</si>
  <si>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</si>
  <si>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</si>
  <si>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</si>
  <si>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</si>
  <si>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</si>
  <si>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</si>
  <si>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</si>
  <si>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</si>
  <si>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</si>
  <si>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</si>
  <si>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</si>
  <si>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</si>
  <si>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</si>
  <si>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</si>
  <si>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</si>
  <si>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</si>
  <si>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</si>
  <si>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</si>
  <si>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</si>
  <si>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</si>
  <si>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</si>
  <si>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</si>
  <si>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</si>
  <si>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</si>
  <si>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</si>
  <si>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</si>
  <si>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</si>
  <si>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</si>
  <si>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</si>
  <si>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</si>
  <si>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</si>
  <si>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</si>
  <si>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</si>
  <si>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</si>
  <si>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</si>
  <si>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</si>
  <si>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</si>
  <si>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</si>
  <si>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</si>
  <si>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</si>
  <si>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</si>
  <si>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</si>
  <si>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</si>
  <si>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</si>
  <si>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</si>
  <si>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</si>
  <si>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</si>
  <si>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</si>
  <si>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</si>
  <si>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</si>
  <si>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</si>
  <si>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</si>
  <si>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</si>
  <si>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</si>
  <si>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</si>
  <si>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</si>
  <si>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</si>
  <si>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</si>
  <si>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</si>
  <si>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</si>
  <si>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</si>
  <si>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</si>
  <si>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</si>
  <si>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</si>
  <si>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</si>
  <si>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</si>
  <si>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</si>
  <si>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</si>
  <si>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</si>
  <si>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</si>
  <si>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</si>
  <si>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</si>
  <si>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</si>
  <si>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</si>
  <si>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</si>
  <si>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</si>
  <si>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</si>
  <si>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</si>
  <si>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</si>
  <si>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</si>
  <si>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</si>
  <si>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</si>
  <si>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</si>
  <si>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</si>
  <si>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</si>
  <si>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</si>
  <si>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</si>
  <si>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</si>
  <si>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</si>
  <si>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</si>
  <si>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</si>
  <si>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</si>
  <si>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</si>
  <si>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</si>
  <si>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</si>
  <si>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</si>
  <si>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</si>
  <si>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</si>
  <si>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</si>
  <si>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</si>
  <si>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</si>
  <si>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</si>
  <si>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</si>
  <si>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</si>
  <si>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</si>
  <si>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</si>
  <si>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</si>
  <si>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</si>
  <si>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</si>
  <si>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</si>
  <si>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</si>
  <si>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</si>
  <si>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</si>
  <si>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</si>
  <si>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</si>
  <si>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</si>
  <si>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</si>
  <si>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</si>
  <si>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</si>
  <si>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</si>
  <si>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</si>
  <si>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</si>
  <si>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</si>
  <si>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</si>
  <si>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</si>
  <si>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</si>
  <si>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</si>
  <si>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</si>
  <si>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</si>
  <si>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</si>
  <si>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</si>
  <si>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</si>
  <si>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</si>
  <si>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</si>
  <si>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</si>
  <si>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</si>
  <si>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</si>
  <si>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</si>
  <si>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</si>
  <si>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</si>
  <si>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</si>
  <si>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</si>
  <si>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</si>
  <si>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</si>
  <si>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</si>
  <si>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</si>
  <si>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</si>
  <si>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</si>
  <si>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</si>
  <si>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</si>
  <si>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</si>
  <si>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</si>
  <si>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</si>
  <si>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</si>
  <si>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</si>
  <si>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</si>
  <si>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</si>
  <si>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</si>
  <si>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</si>
  <si>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</si>
  <si>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</si>
  <si>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</si>
  <si>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</si>
  <si>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</si>
  <si>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</si>
  <si>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</si>
  <si>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</si>
  <si>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</si>
  <si>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</si>
  <si>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</si>
  <si>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</si>
  <si>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</si>
  <si>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</si>
  <si>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</si>
  <si>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</si>
  <si>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</si>
  <si>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</si>
  <si>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</si>
  <si>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</si>
  <si>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</si>
  <si>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</si>
  <si>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</si>
  <si>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</si>
  <si>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</si>
  <si>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</si>
  <si>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</si>
  <si>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</si>
  <si>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</si>
  <si>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</si>
  <si>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</si>
  <si>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</si>
  <si>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</si>
  <si>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</si>
  <si>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</si>
  <si>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</si>
  <si>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</si>
  <si>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</si>
  <si>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</si>
  <si>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</si>
  <si>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</si>
  <si>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</si>
  <si>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</si>
  <si>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</si>
  <si>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</si>
  <si>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</si>
  <si>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</si>
  <si>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</si>
  <si>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</si>
  <si>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</si>
  <si>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</si>
  <si>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</si>
  <si>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</si>
  <si>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</si>
  <si>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</si>
  <si>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</si>
  <si>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</si>
  <si>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</si>
  <si>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</si>
  <si>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</si>
  <si>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</si>
  <si>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</si>
  <si>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</si>
  <si>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</si>
  <si>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</si>
  <si>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</si>
  <si>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</si>
  <si>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</si>
  <si>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</si>
  <si>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</si>
  <si>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</si>
  <si>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</si>
  <si>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</si>
  <si>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</si>
  <si>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</si>
  <si>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</si>
  <si>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</si>
  <si>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</si>
  <si>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</si>
  <si>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</si>
  <si>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</si>
  <si>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</si>
  <si>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</si>
  <si>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</si>
  <si>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</si>
  <si>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</si>
  <si>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</si>
  <si>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</si>
  <si>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</si>
  <si>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</si>
  <si>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</si>
  <si>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</si>
  <si>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</si>
  <si>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</si>
  <si>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</si>
  <si>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</si>
  <si>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</si>
  <si>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</si>
  <si>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</si>
  <si>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</si>
  <si>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</si>
  <si>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</si>
  <si>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</si>
  <si>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</si>
  <si>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</si>
  <si>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</si>
  <si>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</si>
  <si>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</si>
  <si>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</si>
  <si>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</si>
  <si>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</si>
  <si>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</si>
  <si>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</si>
  <si>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</si>
  <si>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</si>
  <si>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</si>
  <si>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</si>
  <si>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</si>
  <si>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</si>
  <si>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</si>
  <si>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</si>
  <si>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</si>
  <si>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</si>
  <si>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</si>
  <si>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</si>
  <si>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</si>
  <si>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</si>
  <si>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</si>
  <si>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</si>
  <si>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</si>
  <si>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</si>
  <si>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</si>
  <si>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</si>
  <si>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</si>
  <si>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</si>
  <si>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</si>
  <si>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</si>
  <si>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</si>
  <si>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</si>
  <si>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</si>
  <si>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</si>
  <si>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</si>
  <si>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</si>
  <si>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</si>
  <si>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</si>
  <si>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</si>
  <si>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</si>
  <si>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</si>
  <si>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</si>
  <si>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</si>
  <si>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</si>
  <si>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</si>
  <si>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</si>
  <si>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</si>
  <si>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</si>
  <si>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</si>
  <si>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</si>
  <si>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</si>
  <si>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</si>
  <si>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</si>
  <si>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</si>
  <si>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</si>
  <si>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</si>
  <si>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</si>
  <si>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</si>
  <si>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</si>
  <si>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</si>
  <si>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</si>
  <si>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</si>
  <si>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</si>
  <si>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</si>
  <si>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</si>
  <si>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</si>
  <si>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</si>
  <si>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</si>
  <si>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</si>
  <si>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</si>
  <si>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</si>
  <si>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</si>
  <si>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</si>
  <si>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</si>
  <si>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</si>
  <si>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</si>
  <si>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</si>
  <si>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</si>
  <si>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</si>
  <si>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</si>
  <si>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</si>
  <si>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</si>
  <si>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</si>
  <si>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</si>
  <si>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</si>
  <si>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</si>
  <si>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</si>
  <si>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</si>
  <si>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</si>
  <si>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</si>
  <si>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</si>
  <si>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</si>
  <si>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</si>
  <si>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</si>
  <si>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</si>
  <si>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</si>
  <si>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</si>
  <si>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</si>
  <si>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</si>
  <si>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</si>
  <si>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</si>
  <si>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</si>
  <si>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</si>
  <si>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</si>
  <si>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</si>
  <si>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</si>
  <si>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</si>
  <si>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</si>
  <si>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</si>
  <si>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</si>
  <si>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</si>
  <si>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</si>
  <si>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</si>
  <si>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</si>
  <si>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</si>
  <si>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</si>
  <si>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</si>
  <si>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</si>
  <si>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</si>
  <si>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</si>
  <si>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</si>
  <si>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</si>
  <si>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</si>
  <si>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</si>
  <si>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</si>
  <si>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</si>
  <si>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</si>
  <si>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</si>
  <si>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</si>
  <si>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</si>
  <si>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</si>
  <si>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</si>
  <si>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</si>
  <si>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</si>
  <si>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</si>
  <si>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</si>
  <si>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</si>
  <si>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</si>
  <si>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</si>
  <si>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</si>
  <si>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</si>
  <si>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</si>
  <si>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</si>
  <si>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</si>
  <si>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</si>
  <si>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</si>
  <si>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</si>
  <si>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</si>
  <si>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</si>
  <si>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</si>
  <si>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</si>
  <si>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</si>
  <si>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</si>
  <si>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</si>
  <si>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</si>
  <si>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</si>
  <si>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</si>
  <si>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</si>
  <si>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</si>
  <si>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</si>
  <si>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</si>
  <si>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</si>
  <si>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</si>
  <si>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</si>
  <si>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</si>
  <si>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</si>
  <si>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</si>
  <si>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</si>
  <si>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</si>
  <si>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</si>
  <si>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</si>
  <si>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</si>
  <si>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</si>
  <si>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</si>
  <si>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</si>
  <si>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</si>
  <si>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</si>
  <si>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</si>
  <si>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</si>
  <si>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</si>
  <si>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</si>
  <si>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</si>
  <si>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</si>
  <si>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</si>
  <si>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</si>
  <si>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</si>
  <si>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</si>
  <si>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</si>
  <si>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</si>
  <si>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</si>
  <si>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</si>
  <si>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</si>
  <si>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</si>
  <si>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</si>
  <si>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</si>
  <si>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</si>
  <si>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</si>
  <si>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</si>
  <si>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</si>
  <si>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</si>
  <si>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</si>
  <si>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</si>
  <si>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</si>
  <si>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</si>
  <si>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</si>
  <si>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</si>
  <si>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</si>
  <si>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</si>
  <si>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</si>
  <si>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</si>
  <si>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</si>
  <si>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</si>
  <si>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</si>
  <si>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</si>
  <si>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</si>
  <si>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</si>
  <si>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</si>
  <si>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</si>
  <si>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</si>
  <si>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</si>
  <si>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</si>
  <si>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</si>
  <si>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</si>
  <si>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</si>
  <si>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</si>
  <si>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</si>
  <si>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</si>
  <si>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</si>
  <si>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</si>
  <si>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</si>
  <si>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</si>
  <si>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</si>
  <si>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</si>
  <si>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</si>
  <si>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</si>
  <si>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</si>
  <si>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</si>
  <si>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</si>
  <si>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</si>
  <si>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</si>
  <si>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</si>
  <si>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</si>
  <si>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</si>
  <si>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</si>
  <si>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</si>
  <si>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</si>
  <si>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</si>
  <si>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</si>
  <si>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</si>
  <si>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</si>
  <si>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</si>
  <si>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</si>
  <si>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</si>
  <si>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</si>
  <si>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</si>
  <si>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</si>
  <si>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</si>
  <si>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</si>
  <si>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</si>
  <si>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</si>
  <si>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</si>
  <si>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</si>
  <si>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</si>
  <si>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</si>
  <si>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</si>
  <si>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</si>
  <si>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</si>
  <si>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</si>
  <si>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</si>
  <si>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</si>
  <si>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</si>
  <si>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</si>
  <si>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</si>
  <si>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</si>
  <si>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</si>
  <si>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</si>
  <si>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</si>
  <si>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</si>
  <si>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</si>
  <si>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</si>
  <si>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</si>
  <si>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</si>
  <si>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</si>
  <si>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</si>
  <si>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</si>
  <si>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</si>
  <si>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</si>
  <si>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</si>
  <si>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</si>
  <si>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</si>
  <si>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</si>
  <si>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</si>
  <si>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</si>
  <si>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</si>
  <si>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</si>
  <si>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</si>
  <si>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</si>
  <si>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</si>
  <si>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</si>
  <si>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</si>
  <si>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</si>
  <si>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</si>
  <si>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</si>
  <si>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</si>
  <si>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</si>
  <si>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</si>
  <si>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</si>
  <si>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</si>
  <si>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</si>
  <si>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</si>
  <si>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</si>
  <si>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</si>
  <si>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</si>
  <si>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</si>
  <si>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</si>
  <si>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</si>
  <si>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</si>
  <si>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</si>
  <si>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</si>
  <si>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</si>
  <si>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</si>
  <si>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</si>
  <si>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</si>
  <si>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</si>
  <si>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</si>
  <si>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</si>
  <si>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</si>
  <si>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</si>
  <si>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</si>
  <si>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</si>
  <si>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</si>
  <si>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</si>
  <si>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</si>
  <si>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</si>
  <si>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</si>
  <si>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</si>
  <si>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</si>
  <si>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</si>
  <si>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</si>
  <si>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</si>
  <si>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</si>
  <si>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</si>
  <si>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</si>
  <si>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</si>
  <si>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</si>
  <si>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</si>
  <si>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</si>
  <si>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</si>
  <si>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</si>
  <si>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</si>
  <si>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</si>
  <si>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</si>
  <si>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</si>
  <si>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</si>
  <si>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</si>
  <si>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</si>
  <si>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</si>
  <si>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</si>
  <si>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</si>
  <si>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</si>
  <si>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</si>
  <si>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</si>
  <si>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</si>
  <si>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</si>
  <si>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</si>
  <si>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</si>
  <si>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</si>
  <si>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</si>
  <si>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</si>
  <si>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</si>
  <si>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</si>
  <si>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</si>
  <si>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</si>
  <si>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</si>
  <si>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</si>
  <si>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</si>
  <si>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</si>
  <si>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</si>
  <si>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</si>
  <si>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</si>
  <si>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</si>
  <si>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</si>
  <si>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</si>
  <si>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</si>
  <si>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</si>
  <si>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</si>
  <si>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</si>
  <si>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</si>
  <si>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</si>
  <si>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</si>
  <si>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</si>
  <si>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</si>
  <si>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</si>
  <si>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</si>
  <si>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</si>
  <si>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</si>
  <si>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</si>
  <si>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</si>
  <si>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</si>
  <si>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</si>
  <si>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</si>
  <si>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</si>
  <si>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</si>
  <si>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</si>
  <si>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</si>
  <si>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</si>
  <si>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</si>
  <si>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</si>
  <si>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</si>
  <si>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</si>
  <si>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</si>
  <si>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</si>
  <si>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</si>
  <si>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</si>
  <si>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</si>
  <si>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</si>
  <si>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</si>
  <si>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</si>
  <si>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</si>
  <si>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</si>
  <si>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</si>
  <si>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</si>
  <si>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</si>
  <si>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</si>
  <si>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</si>
  <si>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</si>
  <si>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</si>
  <si>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</si>
  <si>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</si>
  <si>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</si>
  <si>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</si>
  <si>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</si>
  <si>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</si>
  <si>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</si>
  <si>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</si>
  <si>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</si>
  <si>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</si>
  <si>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</si>
  <si>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</si>
  <si>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</si>
  <si>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</si>
  <si>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</si>
  <si>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</si>
  <si>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</si>
  <si>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</si>
  <si>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</si>
  <si>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</si>
  <si>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</si>
  <si>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</si>
  <si>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</si>
  <si>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</si>
  <si>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</si>
  <si>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</si>
  <si>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</si>
  <si>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</si>
  <si>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</si>
  <si>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</si>
  <si>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</si>
  <si>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</si>
  <si>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</si>
  <si>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</si>
  <si>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</si>
  <si>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</si>
  <si>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</si>
  <si>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</si>
  <si>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</si>
  <si>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</si>
  <si>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</si>
  <si>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</si>
  <si>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</si>
  <si>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</si>
  <si>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</si>
  <si>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</si>
  <si>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</si>
  <si>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</si>
  <si>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</si>
  <si>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</si>
  <si>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</si>
  <si>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</si>
  <si>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</si>
  <si>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</si>
  <si>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</si>
  <si>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</si>
  <si>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</si>
  <si>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</si>
  <si>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</si>
  <si>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</si>
  <si>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</si>
  <si>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</si>
  <si>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</si>
  <si>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</si>
  <si>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</si>
  <si>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</si>
  <si>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</si>
  <si>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</si>
  <si>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</si>
  <si>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</si>
  <si>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</si>
  <si>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</si>
  <si>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</si>
  <si>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</si>
  <si>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</si>
  <si>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</si>
  <si>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</si>
  <si>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</si>
  <si>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</si>
  <si>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</si>
  <si>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</si>
  <si>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</si>
  <si>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</si>
  <si>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</si>
  <si>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</si>
  <si>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</si>
  <si>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</si>
  <si>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</si>
  <si>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</si>
  <si>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</si>
  <si>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</si>
  <si>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</si>
  <si>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</si>
  <si>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</si>
  <si>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</si>
  <si>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</si>
  <si>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</si>
  <si>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</si>
  <si>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</si>
  <si>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</si>
  <si>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</si>
  <si>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</si>
  <si>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</si>
  <si>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</si>
  <si>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</si>
  <si>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</si>
  <si>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</si>
  <si>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</si>
  <si>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</si>
  <si>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</si>
  <si>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</si>
  <si>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</si>
  <si>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</si>
  <si>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</si>
  <si>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</si>
  <si>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</si>
  <si>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</si>
  <si>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</si>
  <si>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</si>
  <si>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</si>
  <si>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</si>
  <si>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</si>
  <si>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</si>
  <si>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</si>
  <si>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</si>
  <si>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</si>
  <si>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</si>
  <si>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</si>
  <si>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</si>
  <si>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</si>
  <si>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</si>
  <si>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</si>
  <si>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</si>
  <si>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</si>
  <si>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</si>
  <si>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</si>
  <si>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</si>
  <si>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</si>
  <si>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</si>
  <si>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</si>
  <si>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</si>
  <si>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</si>
  <si>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</si>
  <si>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</si>
  <si>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</si>
  <si>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</si>
  <si>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</si>
  <si>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</si>
  <si>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</si>
  <si>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</si>
  <si>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</si>
  <si>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</si>
  <si>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</si>
  <si>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</si>
  <si>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</si>
  <si>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</si>
  <si>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</si>
  <si>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</si>
  <si>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</si>
  <si>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</si>
  <si>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</si>
  <si>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</si>
  <si>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</si>
  <si>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</si>
  <si>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</si>
  <si>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</si>
  <si>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</si>
  <si>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</si>
  <si>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</si>
  <si>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</si>
  <si>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</si>
  <si>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</si>
  <si>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</si>
  <si>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</si>
  <si>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</si>
  <si>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</si>
  <si>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</si>
  <si>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</si>
  <si>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</si>
  <si>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</si>
  <si>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</si>
  <si>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</si>
  <si>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</si>
  <si>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</si>
  <si>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</si>
  <si>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</si>
  <si>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</si>
  <si>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</si>
  <si>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</si>
  <si>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</si>
  <si>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</si>
  <si>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</si>
  <si>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</si>
  <si>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</si>
  <si>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</si>
  <si>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</si>
  <si>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</si>
  <si>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</si>
  <si>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</si>
  <si>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</si>
  <si>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</si>
  <si>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</si>
  <si>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</si>
  <si>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</si>
  <si>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</si>
  <si>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</si>
  <si>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</si>
  <si>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</si>
  <si>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</si>
  <si>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</si>
  <si>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</si>
  <si>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</si>
  <si>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</si>
  <si>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</si>
  <si>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</si>
  <si>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</si>
  <si>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</si>
  <si>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</si>
  <si>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</si>
  <si>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</si>
  <si>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</si>
  <si>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</si>
  <si>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</si>
  <si>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</si>
  <si>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</si>
  <si>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</si>
  <si>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</si>
  <si>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</si>
  <si>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</si>
  <si>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</si>
  <si>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</si>
  <si>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</si>
  <si>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</si>
  <si>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</si>
  <si>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</si>
  <si>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</si>
  <si>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</si>
  <si>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</si>
  <si>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</si>
  <si>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</si>
  <si>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</si>
  <si>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</si>
  <si>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</si>
  <si>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</si>
  <si>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</si>
  <si>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</si>
  <si>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</si>
  <si>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</si>
  <si>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</si>
  <si>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</si>
  <si>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</si>
  <si>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</si>
  <si>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</si>
  <si>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</si>
  <si>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</si>
  <si>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</si>
  <si>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</si>
  <si>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</si>
  <si>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</si>
  <si>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</si>
  <si>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</si>
  <si>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</si>
  <si>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</si>
  <si>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</si>
  <si>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</si>
  <si>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</si>
  <si>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</si>
  <si>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</si>
  <si>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</si>
  <si>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</si>
  <si>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</si>
  <si>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</si>
  <si>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</si>
  <si>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</si>
  <si>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</si>
  <si>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</si>
  <si>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</si>
  <si>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</si>
  <si>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</si>
  <si>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</si>
  <si>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</si>
  <si>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</si>
  <si>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</si>
  <si>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</si>
  <si>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</si>
  <si>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</si>
  <si>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</si>
  <si>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</si>
  <si>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</si>
  <si>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</si>
  <si>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</si>
  <si>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</si>
  <si>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</si>
  <si>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</si>
  <si>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</si>
  <si>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</si>
  <si>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</si>
  <si>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</si>
  <si>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</si>
  <si>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</si>
  <si>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</si>
  <si>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</si>
  <si>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</si>
  <si>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</si>
  <si>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</si>
  <si>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</si>
  <si>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</si>
  <si>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</si>
  <si>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</si>
  <si>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</si>
  <si>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</si>
  <si>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</si>
  <si>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</si>
  <si>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</si>
  <si>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</si>
  <si>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</si>
  <si>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</si>
  <si>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</si>
  <si>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</si>
  <si>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</si>
  <si>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</si>
  <si>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</si>
  <si>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</si>
  <si>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</si>
  <si>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</si>
  <si>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</si>
  <si>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</si>
  <si>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</si>
  <si>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</si>
  <si>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</si>
  <si>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</si>
  <si>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</si>
  <si>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</si>
  <si>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</si>
  <si>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</si>
  <si>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</si>
  <si>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</si>
  <si>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</si>
  <si>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</si>
  <si>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</si>
  <si>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</si>
  <si>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</si>
  <si>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</si>
  <si>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</si>
  <si>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</si>
  <si>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</si>
  <si>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</si>
  <si>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</si>
  <si>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</si>
  <si>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</si>
  <si>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</si>
  <si>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</si>
  <si>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</si>
  <si>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</si>
  <si>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</si>
  <si>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</si>
  <si>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</si>
  <si>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</si>
  <si>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</si>
  <si>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</si>
  <si>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</si>
  <si>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</si>
  <si>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</si>
  <si>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</si>
  <si>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</si>
  <si>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</si>
  <si>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</si>
  <si>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</si>
  <si>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</si>
  <si>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</si>
  <si>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</si>
  <si>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</si>
  <si>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</si>
  <si>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</si>
  <si>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</si>
  <si>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</si>
  <si>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</si>
  <si>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</si>
  <si>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</si>
  <si>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</si>
  <si>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</si>
  <si>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</si>
  <si>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</si>
  <si>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</si>
  <si>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</si>
  <si>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</si>
  <si>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</si>
  <si>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</si>
  <si>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</si>
  <si>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</si>
  <si>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</si>
  <si>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</si>
  <si>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</si>
  <si>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</si>
  <si>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</si>
  <si>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</si>
  <si>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</si>
  <si>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</si>
  <si>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</si>
  <si>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</si>
  <si>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</si>
  <si>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</si>
  <si>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</si>
  <si>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</si>
  <si>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</si>
  <si>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</si>
  <si>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</si>
  <si>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</si>
  <si>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</si>
  <si>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</si>
  <si>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</si>
  <si>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</si>
  <si>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</si>
  <si>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</si>
  <si>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</si>
  <si>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</si>
  <si>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</si>
  <si>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</si>
  <si>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</si>
  <si>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</si>
  <si>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</si>
  <si>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</si>
  <si>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</si>
  <si>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</si>
  <si>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</si>
  <si>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</si>
  <si>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</si>
  <si>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</si>
  <si>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</si>
  <si>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</si>
  <si>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</si>
  <si>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</si>
  <si>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</si>
  <si>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</si>
  <si>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</si>
  <si>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</si>
  <si>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</si>
  <si>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</si>
  <si>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</si>
  <si>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</si>
  <si>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</si>
  <si>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</si>
  <si>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</si>
  <si>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</si>
  <si>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</si>
  <si>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</si>
  <si>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</si>
  <si>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</si>
  <si>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</si>
  <si>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</si>
  <si>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</si>
  <si>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</si>
  <si>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</si>
  <si>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</si>
  <si>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</si>
  <si>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</si>
  <si>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</si>
  <si>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</si>
  <si>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</si>
  <si>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</si>
  <si>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</si>
  <si>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</si>
  <si>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</si>
  <si>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</si>
  <si>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</si>
  <si>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</si>
  <si>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</si>
  <si>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</si>
  <si>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</si>
  <si>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</si>
  <si>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</si>
  <si>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</si>
  <si>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</si>
  <si>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</si>
  <si>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</si>
  <si>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</si>
  <si>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</si>
  <si>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</si>
  <si>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</si>
  <si>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</si>
  <si>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</si>
  <si>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</si>
  <si>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</si>
  <si>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</si>
  <si>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</si>
  <si>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</si>
  <si>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</si>
  <si>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</si>
  <si>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</si>
  <si>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</si>
  <si>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</si>
  <si>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</si>
  <si>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</si>
  <si>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</si>
  <si>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</si>
  <si>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</si>
  <si>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</si>
  <si>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</si>
  <si>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</si>
  <si>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</si>
  <si>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</si>
  <si>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</si>
  <si>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</si>
  <si>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</si>
  <si>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</si>
  <si>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</si>
  <si>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</si>
  <si>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</si>
  <si>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</si>
  <si>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</si>
  <si>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</si>
  <si>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</si>
  <si>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</si>
  <si>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</si>
  <si>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</si>
  <si>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</si>
  <si>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</si>
  <si>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</si>
  <si>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</si>
  <si>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</si>
  <si>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</si>
  <si>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</si>
  <si>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</si>
  <si>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</si>
  <si>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</si>
  <si>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</si>
  <si>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</si>
  <si>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</si>
  <si>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</si>
  <si>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</si>
  <si>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</si>
  <si>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</si>
  <si>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</si>
  <si>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</si>
  <si>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</si>
  <si>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</si>
  <si>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</si>
  <si>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</si>
  <si>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</si>
  <si>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</si>
  <si>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</si>
  <si>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</si>
  <si>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</si>
  <si>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</si>
  <si>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</si>
  <si>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</si>
  <si>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</si>
  <si>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</si>
  <si>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</si>
  <si>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</si>
  <si>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</si>
  <si>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</si>
  <si>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</si>
  <si>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</si>
  <si>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</si>
  <si>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</si>
  <si>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</si>
  <si>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</si>
  <si>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</si>
  <si>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</si>
  <si>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</si>
  <si>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</si>
  <si>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</si>
  <si>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</si>
  <si>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</si>
  <si>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</si>
  <si>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</si>
  <si>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</si>
  <si>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</si>
  <si>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</si>
  <si>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</si>
  <si>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</si>
  <si>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</si>
  <si>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</si>
  <si>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</si>
  <si>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</si>
  <si>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</si>
  <si>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</si>
  <si>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</si>
  <si>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</si>
  <si>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</si>
  <si>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</si>
  <si>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</si>
  <si>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</si>
  <si>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</si>
  <si>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</si>
  <si>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</si>
  <si>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</si>
  <si>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</si>
  <si>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</si>
  <si>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</si>
  <si>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</si>
  <si>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</si>
  <si>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</si>
  <si>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</si>
  <si>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</si>
  <si>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</si>
  <si>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</si>
  <si>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</si>
  <si>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</si>
  <si>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</si>
  <si>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</si>
  <si>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</si>
  <si>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</si>
  <si>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</si>
  <si>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</si>
  <si>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</si>
  <si>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</si>
  <si>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</si>
  <si>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</si>
  <si>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</si>
  <si>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</si>
  <si>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</si>
  <si>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</si>
  <si>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</si>
  <si>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</si>
  <si>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</si>
  <si>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</si>
  <si>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</si>
  <si>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</si>
  <si>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</si>
  <si>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</si>
  <si>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</si>
  <si>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</si>
  <si>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</si>
  <si>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</si>
  <si>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</si>
  <si>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</si>
  <si>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</si>
  <si>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</si>
  <si>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</si>
  <si>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</si>
  <si>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</si>
  <si>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</si>
  <si>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</si>
  <si>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</si>
  <si>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</si>
  <si>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</si>
  <si>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</si>
  <si>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</si>
  <si>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</si>
  <si>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</si>
  <si>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</si>
  <si>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</si>
  <si>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</si>
  <si>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</si>
  <si>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</si>
  <si>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</si>
  <si>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</si>
  <si>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</si>
  <si>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</si>
  <si>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</si>
  <si>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</si>
  <si>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</si>
  <si>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</si>
  <si>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</si>
  <si>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</si>
  <si>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</si>
  <si>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</si>
  <si>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</si>
  <si>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</si>
  <si>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</si>
  <si>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</si>
  <si>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</si>
  <si>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</si>
  <si>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</si>
  <si>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</si>
  <si>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</si>
  <si>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</si>
  <si>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</si>
  <si>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</si>
  <si>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</si>
  <si>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</si>
  <si>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</si>
  <si>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</si>
  <si>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</si>
  <si>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</si>
  <si>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</si>
  <si>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</si>
  <si>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</si>
  <si>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</si>
  <si>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</si>
  <si>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</si>
  <si>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</si>
  <si>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</si>
  <si>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</si>
  <si>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</si>
  <si>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</si>
  <si>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</si>
  <si>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</si>
  <si>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</si>
  <si>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</si>
  <si>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</si>
  <si>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</si>
  <si>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</si>
  <si>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</si>
  <si>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</si>
  <si>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</si>
  <si>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</si>
  <si>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</si>
  <si>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</si>
  <si>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</si>
  <si>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</si>
  <si>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</si>
  <si>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</si>
  <si>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</si>
  <si>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</si>
  <si>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</si>
  <si>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</si>
  <si>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</si>
  <si>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</si>
  <si>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</si>
  <si>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</si>
  <si>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</si>
  <si>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</si>
  <si>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</si>
  <si>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</si>
  <si>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</si>
  <si>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</si>
  <si>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</si>
  <si>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</si>
  <si>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</si>
  <si>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</si>
  <si>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</si>
  <si>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</si>
  <si>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</si>
  <si>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</si>
  <si>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</si>
  <si>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</si>
  <si>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</si>
  <si>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</si>
  <si>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</si>
  <si>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</si>
  <si>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</si>
  <si>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</si>
  <si>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</si>
  <si>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</si>
  <si>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</si>
  <si>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</si>
  <si>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</si>
  <si>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</si>
  <si>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</si>
  <si>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</si>
  <si>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</si>
  <si>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</si>
  <si>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</si>
  <si>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</si>
  <si>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</si>
  <si>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</si>
  <si>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</si>
  <si>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</si>
  <si>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</si>
  <si>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</si>
  <si>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</si>
  <si>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</si>
  <si>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</si>
  <si>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</si>
  <si>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</si>
  <si>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</si>
  <si>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</si>
  <si>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</si>
  <si>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</si>
  <si>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</si>
  <si>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</si>
  <si>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</si>
  <si>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</si>
  <si>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</si>
  <si>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</si>
  <si>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</si>
  <si>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</si>
  <si>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</si>
  <si>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</si>
  <si>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</si>
  <si>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</si>
  <si>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</si>
  <si>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</si>
  <si>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</si>
  <si>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</si>
  <si>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</si>
  <si>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</si>
  <si>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</si>
  <si>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</si>
  <si>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</si>
  <si>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</si>
  <si>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</si>
  <si>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</si>
  <si>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</si>
  <si>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</si>
  <si>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</si>
  <si>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</si>
  <si>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</si>
  <si>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</si>
  <si>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</si>
  <si>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</si>
  <si>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</si>
  <si>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</si>
  <si>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</si>
  <si>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</si>
  <si>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</si>
  <si>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</si>
  <si>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</si>
  <si>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</si>
  <si>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</si>
  <si>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</si>
  <si>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</si>
  <si>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</si>
  <si>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</si>
  <si>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</si>
  <si>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</si>
  <si>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</si>
  <si>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</si>
  <si>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</si>
  <si>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</si>
  <si>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</si>
  <si>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</si>
  <si>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</si>
  <si>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</si>
  <si>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</si>
  <si>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</si>
  <si>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</si>
  <si>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</si>
  <si>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</si>
  <si>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</si>
  <si>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</si>
  <si>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</si>
  <si>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</si>
  <si>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</si>
  <si>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</si>
  <si>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</si>
  <si>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</si>
  <si>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</si>
  <si>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</si>
  <si>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</si>
  <si>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</si>
  <si>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</si>
  <si>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</si>
  <si>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</si>
  <si>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</si>
  <si>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</si>
  <si>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</si>
  <si>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</si>
  <si>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</si>
  <si>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</si>
  <si>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</si>
  <si>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</si>
  <si>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</si>
  <si>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</si>
  <si>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</si>
  <si>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</si>
  <si>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</si>
  <si>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</si>
  <si>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</si>
  <si>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</si>
  <si>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</si>
  <si>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</si>
  <si>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</si>
  <si>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</si>
  <si>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</si>
  <si>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</si>
  <si>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</si>
  <si>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</si>
  <si>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</si>
  <si>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</si>
  <si>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</si>
  <si>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</si>
  <si>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</si>
  <si>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</si>
  <si>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</si>
  <si>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</si>
  <si>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</si>
  <si>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</si>
  <si>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</si>
  <si>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</si>
  <si>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</si>
  <si>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</si>
  <si>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</si>
  <si>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</si>
  <si>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</si>
  <si>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</si>
  <si>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</si>
  <si>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</si>
  <si>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</si>
  <si>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</si>
  <si>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</si>
  <si>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</si>
  <si>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</si>
  <si>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</si>
  <si>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</si>
  <si>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</si>
  <si>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</si>
  <si>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</si>
  <si>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</si>
  <si>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</si>
  <si>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</si>
  <si>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</si>
  <si>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</si>
  <si>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</si>
  <si>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</si>
  <si>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</si>
  <si>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</si>
  <si>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</si>
  <si>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</si>
  <si>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</si>
  <si>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</si>
  <si>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</si>
  <si>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</si>
  <si>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</si>
  <si>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</si>
  <si>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</si>
  <si>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</si>
  <si>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</si>
  <si>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</si>
  <si>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</si>
  <si>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</si>
  <si>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</si>
  <si>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</si>
  <si>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</si>
  <si>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</si>
  <si>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</si>
  <si>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</si>
  <si>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</si>
  <si>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</si>
  <si>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</si>
  <si>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</si>
  <si>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</si>
  <si>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</si>
  <si>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</si>
  <si>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</si>
  <si>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</si>
  <si>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</si>
  <si>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</si>
  <si>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</si>
  <si>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</si>
  <si>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</si>
  <si>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</si>
  <si>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</si>
  <si>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</si>
  <si>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</si>
  <si>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</si>
  <si>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</si>
  <si>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</si>
  <si>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</si>
  <si>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</si>
  <si>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</si>
  <si>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</si>
  <si>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</si>
  <si>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</si>
  <si>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</si>
  <si>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</si>
  <si>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</si>
  <si>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</si>
  <si>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</si>
  <si>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</si>
  <si>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</si>
  <si>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</si>
  <si>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</si>
  <si>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</si>
  <si>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</si>
  <si>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</si>
  <si>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</si>
  <si>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</si>
  <si>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</si>
  <si>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</si>
  <si>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</si>
  <si>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</si>
  <si>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</si>
  <si>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</si>
  <si>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</si>
  <si>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</si>
  <si>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</si>
  <si>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</si>
  <si>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</si>
  <si>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</si>
  <si>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</si>
  <si>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</si>
  <si>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</si>
  <si>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</si>
  <si>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</si>
  <si>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</si>
  <si>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</si>
  <si>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</si>
  <si>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</si>
  <si>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</si>
  <si>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</si>
  <si>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</si>
  <si>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</si>
  <si>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</si>
  <si>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</si>
  <si>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</si>
  <si>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</si>
  <si>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</si>
  <si>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</si>
  <si>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</si>
  <si>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</si>
  <si>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</si>
  <si>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</si>
  <si>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</si>
  <si>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</si>
  <si>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</si>
  <si>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</si>
  <si>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</si>
  <si>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</si>
  <si>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</si>
  <si>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</si>
  <si>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</si>
  <si>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</si>
  <si>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</si>
  <si>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</si>
  <si>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</si>
  <si>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</si>
  <si>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</si>
  <si>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</si>
  <si>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</si>
  <si>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</si>
  <si>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</si>
  <si>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</si>
  <si>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</si>
  <si>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</si>
  <si>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</si>
  <si>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</si>
  <si>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</si>
  <si>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</si>
  <si>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</si>
  <si>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</si>
  <si>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</si>
  <si>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</si>
  <si>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</si>
  <si>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</si>
  <si>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</si>
  <si>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</si>
  <si>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</si>
  <si>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</si>
  <si>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</si>
  <si>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</si>
  <si>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</si>
  <si>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</si>
  <si>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</si>
  <si>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</si>
  <si>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</si>
  <si>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</si>
  <si>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</si>
  <si>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</si>
  <si>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</si>
  <si>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</si>
  <si>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</si>
  <si>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</si>
  <si>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</si>
  <si>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</si>
  <si>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</si>
  <si>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</si>
  <si>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</si>
  <si>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</si>
  <si>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</si>
  <si>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</si>
  <si>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</si>
  <si>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</si>
  <si>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</si>
  <si>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</si>
  <si>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</si>
  <si>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</si>
  <si>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</si>
  <si>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</si>
  <si>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</si>
  <si>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</si>
  <si>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</si>
  <si>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</si>
  <si>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</si>
  <si>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</si>
  <si>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</si>
  <si>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</si>
  <si>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</si>
  <si>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</si>
  <si>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</si>
  <si>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</si>
  <si>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</si>
  <si>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</si>
  <si>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</si>
  <si>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</si>
  <si>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</si>
  <si>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</si>
  <si>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</si>
  <si>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</si>
  <si>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</si>
  <si>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</si>
  <si>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</si>
  <si>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</si>
  <si>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</si>
  <si>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</si>
  <si>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</si>
  <si>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</si>
  <si>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</si>
  <si>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</si>
  <si>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</si>
  <si>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</si>
  <si>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</si>
  <si>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</si>
  <si>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</si>
  <si>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</si>
  <si>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</si>
  <si>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</si>
  <si>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</si>
  <si>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</si>
  <si>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</si>
  <si>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</si>
  <si>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</si>
  <si>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</si>
  <si>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</si>
  <si>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</si>
  <si>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</si>
  <si>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</si>
  <si>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</si>
  <si>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</si>
  <si>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</si>
  <si>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</si>
  <si>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</si>
  <si>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</si>
  <si>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</si>
  <si>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</si>
  <si>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</si>
  <si>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</si>
  <si>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</si>
  <si>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</si>
  <si>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</si>
  <si>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</si>
  <si>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</si>
  <si>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</si>
  <si>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</si>
  <si>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</si>
  <si>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</si>
  <si>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</si>
  <si>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</si>
  <si>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</si>
  <si>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</si>
  <si>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</si>
  <si>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</si>
  <si>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</si>
  <si>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</si>
  <si>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</si>
  <si>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</si>
  <si>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</si>
  <si>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</si>
  <si>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</si>
  <si>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</si>
  <si>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</si>
  <si>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</si>
  <si>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</si>
  <si>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</si>
  <si>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</si>
  <si>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</si>
  <si>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</si>
  <si>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</si>
  <si>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</si>
  <si>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</si>
  <si>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</si>
  <si>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</si>
  <si>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</si>
  <si>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</si>
  <si>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</si>
  <si>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</si>
  <si>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</si>
  <si>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</si>
  <si>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</si>
  <si>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</si>
  <si>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</si>
  <si>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</si>
  <si>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</si>
  <si>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</si>
  <si>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</si>
  <si>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</si>
  <si>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</si>
  <si>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</si>
  <si>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</si>
  <si>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</si>
  <si>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</si>
  <si>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</si>
  <si>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</si>
  <si>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</si>
  <si>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</si>
  <si>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</si>
  <si>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</si>
  <si>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</si>
  <si>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</si>
  <si>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</si>
  <si>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</si>
  <si>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</si>
  <si>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</si>
  <si>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</si>
  <si>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</si>
  <si>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</si>
  <si>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</si>
  <si>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</si>
  <si>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</si>
  <si>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</si>
  <si>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</si>
  <si>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</si>
  <si>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</si>
  <si>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</si>
  <si>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</si>
  <si>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</si>
  <si>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</si>
  <si>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</si>
  <si>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</si>
  <si>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</si>
  <si>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</si>
  <si>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</si>
  <si>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</si>
  <si>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</si>
  <si>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</si>
  <si>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</si>
  <si>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</si>
  <si>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</si>
  <si>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</si>
  <si>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</si>
  <si>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</si>
  <si>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</si>
  <si>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</si>
  <si>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</si>
  <si>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</si>
  <si>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</si>
  <si>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</si>
  <si>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</si>
  <si>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</si>
  <si>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</si>
  <si>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</si>
  <si>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</si>
  <si>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</si>
  <si>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</si>
  <si>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</si>
  <si>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</si>
  <si>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</si>
  <si>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</si>
  <si>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</si>
  <si>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</si>
  <si>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</si>
  <si>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</si>
  <si>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</si>
  <si>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</si>
  <si>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</si>
  <si>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</si>
  <si>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</si>
  <si>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</si>
  <si>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</si>
  <si>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</si>
  <si>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</si>
  <si>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</si>
  <si>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</si>
  <si>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</si>
  <si>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</si>
  <si>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</si>
  <si>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</si>
  <si>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</si>
  <si>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</si>
  <si>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</si>
  <si>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</si>
  <si>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</si>
  <si>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</si>
  <si>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</si>
  <si>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</si>
  <si>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</si>
  <si>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</si>
  <si>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</si>
  <si>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</si>
  <si>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</si>
  <si>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</si>
  <si>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</si>
  <si>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</si>
  <si>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</si>
  <si>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</si>
  <si>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</si>
  <si>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</si>
  <si>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</si>
  <si>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</si>
  <si>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</si>
  <si>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</si>
  <si>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</si>
  <si>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</si>
  <si>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</si>
  <si>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</si>
  <si>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</si>
  <si>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</si>
  <si>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</si>
  <si>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</si>
  <si>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</si>
  <si>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</si>
  <si>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</si>
  <si>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</si>
  <si>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</si>
  <si>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</si>
  <si>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</si>
  <si>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</si>
  <si>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</si>
  <si>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</si>
  <si>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</si>
  <si>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</si>
  <si>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</si>
  <si>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</si>
  <si>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</si>
  <si>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</si>
  <si>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</si>
  <si>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</si>
  <si>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</si>
  <si>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</si>
  <si>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</si>
  <si>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</si>
  <si>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</si>
  <si>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</si>
  <si>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</si>
  <si>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</si>
  <si>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</si>
  <si>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</si>
  <si>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</si>
  <si>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</si>
  <si>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</si>
  <si>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</si>
  <si>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</si>
  <si>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</si>
  <si>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</si>
  <si>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</si>
  <si>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</si>
  <si>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</si>
  <si>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</si>
  <si>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</si>
  <si>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</si>
  <si>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</si>
  <si>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</si>
  <si>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</si>
  <si>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</si>
  <si>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</si>
  <si>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</si>
  <si>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</si>
  <si>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</si>
  <si>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</si>
  <si>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</si>
  <si>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</si>
  <si>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</si>
  <si>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</si>
  <si>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</si>
  <si>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</si>
  <si>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</si>
  <si>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</si>
  <si>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</si>
  <si>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</si>
  <si>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</si>
  <si>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</si>
  <si>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</si>
  <si>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</si>
  <si>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</si>
  <si>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</si>
  <si>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</si>
  <si>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</si>
  <si>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</si>
  <si>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</si>
  <si>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</si>
  <si>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</si>
  <si>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</si>
  <si>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</si>
  <si>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</si>
  <si>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</si>
  <si>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</si>
  <si>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</si>
  <si>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</si>
  <si>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</si>
  <si>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</si>
  <si>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</si>
  <si>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</si>
  <si>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</si>
  <si>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</si>
  <si>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</si>
  <si>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</si>
  <si>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</si>
  <si>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</si>
  <si>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</si>
  <si>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</si>
  <si>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</si>
  <si>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</si>
  <si>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</si>
  <si>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</si>
  <si>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</si>
  <si>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</si>
  <si>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</si>
  <si>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</si>
  <si>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</si>
  <si>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</si>
  <si>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</si>
  <si>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</si>
  <si>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</si>
  <si>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</si>
  <si>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</si>
  <si>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</si>
  <si>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</si>
  <si>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</si>
  <si>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</si>
  <si>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</si>
  <si>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</si>
  <si>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</si>
  <si>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</si>
  <si>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</si>
  <si>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</si>
  <si>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</si>
  <si>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</si>
  <si>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</si>
  <si>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</si>
  <si>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</si>
  <si>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</si>
  <si>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</si>
  <si>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</si>
  <si>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</si>
  <si>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</si>
  <si>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</si>
  <si>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</si>
  <si>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</si>
  <si>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</si>
  <si>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</si>
  <si>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</si>
  <si>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</si>
  <si>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</si>
  <si>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</si>
  <si>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</si>
  <si>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</si>
  <si>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</si>
  <si>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</si>
  <si>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</si>
  <si>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</si>
  <si>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</si>
  <si>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</si>
  <si>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</si>
  <si>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</si>
  <si>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</si>
  <si>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</si>
  <si>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</si>
  <si>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</si>
  <si>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</si>
  <si>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</si>
  <si>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</si>
  <si>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</si>
  <si>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</si>
  <si>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</si>
  <si>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</si>
  <si>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</si>
  <si>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</si>
  <si>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</si>
  <si>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</si>
  <si>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</si>
  <si>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</si>
  <si>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</si>
  <si>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</si>
  <si>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</si>
  <si>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</si>
  <si>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</si>
  <si>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</si>
  <si>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</si>
  <si>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</si>
  <si>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</si>
  <si>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</si>
  <si>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</si>
  <si>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</si>
  <si>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</si>
  <si>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</si>
  <si>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</si>
  <si>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</si>
  <si>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</si>
  <si>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</si>
  <si>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</si>
  <si>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</si>
  <si>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</si>
  <si>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</si>
  <si>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</si>
  <si>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</si>
  <si>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</si>
  <si>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</si>
  <si>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</si>
  <si>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</si>
  <si>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</si>
  <si>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</si>
  <si>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</si>
  <si>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</si>
  <si>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</si>
  <si>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</si>
  <si>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</si>
  <si>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</si>
  <si>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</si>
  <si>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</si>
  <si>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</si>
  <si>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</si>
  <si>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</si>
  <si>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</si>
  <si>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</si>
  <si>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</si>
  <si>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</si>
  <si>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</si>
  <si>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</si>
  <si>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</si>
  <si>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</si>
  <si>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</si>
  <si>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</si>
  <si>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</si>
  <si>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</si>
  <si>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</si>
  <si>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</si>
  <si>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</si>
  <si>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</si>
  <si>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</si>
  <si>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</si>
  <si>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</si>
  <si>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</si>
  <si>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</si>
  <si>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</si>
  <si>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</si>
  <si>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</si>
  <si>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</si>
  <si>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</si>
  <si>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</si>
  <si>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</si>
  <si>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</si>
  <si>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</si>
  <si>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</si>
  <si>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</si>
  <si>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</si>
  <si>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</si>
  <si>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</si>
  <si>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</si>
  <si>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</si>
  <si>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</si>
  <si>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</si>
  <si>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</si>
  <si>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</si>
  <si>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</si>
  <si>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</si>
  <si>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</si>
  <si>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</si>
  <si>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</si>
  <si>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</si>
  <si>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</si>
  <si>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</si>
  <si>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</si>
  <si>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</si>
  <si>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</si>
  <si>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</si>
  <si>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</si>
  <si>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</si>
  <si>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</si>
  <si>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</si>
  <si>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</si>
  <si>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</si>
  <si>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</si>
  <si>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</si>
  <si>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</si>
  <si>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</si>
  <si>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</si>
  <si>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</si>
  <si>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</si>
  <si>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</si>
  <si>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</si>
  <si>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</si>
  <si>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</si>
  <si>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</si>
  <si>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</si>
  <si>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</si>
  <si>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</si>
  <si>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</si>
  <si>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</si>
  <si>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</si>
  <si>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</si>
  <si>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</si>
  <si>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</si>
  <si>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</si>
  <si>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</si>
  <si>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</si>
  <si>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</si>
  <si>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</si>
  <si>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</si>
  <si>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</si>
  <si>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</si>
  <si>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</si>
  <si>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</si>
  <si>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</si>
  <si>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</si>
  <si>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</si>
  <si>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</si>
  <si>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</si>
  <si>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</si>
  <si>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</si>
  <si>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</si>
  <si>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</si>
  <si>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</si>
  <si>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</si>
  <si>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</si>
  <si>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</si>
  <si>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</si>
  <si>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</si>
  <si>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</si>
  <si>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</si>
  <si>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</si>
  <si>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</si>
  <si>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</si>
  <si>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</si>
  <si>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</si>
  <si>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</si>
  <si>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</si>
  <si>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</si>
  <si>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</si>
  <si>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</si>
  <si>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</si>
  <si>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</si>
  <si>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</si>
  <si>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</si>
  <si>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</si>
  <si>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</si>
  <si>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</si>
  <si>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</si>
  <si>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</si>
  <si>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</si>
  <si>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</si>
  <si>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</si>
  <si>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</si>
  <si>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</si>
  <si>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</si>
  <si>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</si>
  <si>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</si>
  <si>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</si>
  <si>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</si>
  <si>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</si>
  <si>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</si>
  <si>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</si>
  <si>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</si>
  <si>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</si>
  <si>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</si>
  <si>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</si>
  <si>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</si>
  <si>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</si>
  <si>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</si>
  <si>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</si>
  <si>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</si>
  <si>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</si>
  <si>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</si>
  <si>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</si>
  <si>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</si>
  <si>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</si>
  <si>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</si>
  <si>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</si>
  <si>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</si>
  <si>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</si>
  <si>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</si>
  <si>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</si>
  <si>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</si>
  <si>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</si>
  <si>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</si>
  <si>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</si>
  <si>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</si>
  <si>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</si>
  <si>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</si>
  <si>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</si>
  <si>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</si>
  <si>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</si>
  <si>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</si>
  <si>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</si>
  <si>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</si>
  <si>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</si>
  <si>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</si>
  <si>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</si>
  <si>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</si>
  <si>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</si>
  <si>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</si>
  <si>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</si>
  <si>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</si>
  <si>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</si>
  <si>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</si>
  <si>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</si>
  <si>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</si>
  <si>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</si>
  <si>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</si>
  <si>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</si>
  <si>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</si>
  <si>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</si>
  <si>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</si>
  <si>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</si>
  <si>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</si>
  <si>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</si>
  <si>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</si>
  <si>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</si>
  <si>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</si>
  <si>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</si>
  <si>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</si>
  <si>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</si>
  <si>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</si>
  <si>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</si>
  <si>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</si>
  <si>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</si>
  <si>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</si>
  <si>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</si>
  <si>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</si>
  <si>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</si>
  <si>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</si>
  <si>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</si>
  <si>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</si>
  <si>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</si>
  <si>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</si>
  <si>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</si>
  <si>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</si>
  <si>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</si>
  <si>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</si>
  <si>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</si>
  <si>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</si>
  <si>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</si>
  <si>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</si>
  <si>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</si>
  <si>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</si>
  <si>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</si>
  <si>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</si>
  <si>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</si>
  <si>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</si>
  <si>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</si>
  <si>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</si>
  <si>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</si>
  <si>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</si>
  <si>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</si>
  <si>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</si>
  <si>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</si>
  <si>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</si>
  <si>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</si>
  <si>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</si>
  <si>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</si>
  <si>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</si>
  <si>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</si>
  <si>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</si>
  <si>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</si>
  <si>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</si>
  <si>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</si>
  <si>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</si>
  <si>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</si>
  <si>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</si>
  <si>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</si>
  <si>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</si>
  <si>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</si>
  <si>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</si>
  <si>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</si>
  <si>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</si>
  <si>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</si>
  <si>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</si>
  <si>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</si>
  <si>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</si>
  <si>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</si>
  <si>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</si>
  <si>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</si>
  <si>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</si>
  <si>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</si>
  <si>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</si>
  <si>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</si>
  <si>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</si>
  <si>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</si>
  <si>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</si>
  <si>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</si>
  <si>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</si>
  <si>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</si>
  <si>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</si>
  <si>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</si>
  <si>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</si>
  <si>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</si>
  <si>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</si>
  <si>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</si>
  <si>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</si>
  <si>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</si>
  <si>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</si>
  <si>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</si>
  <si>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</si>
  <si>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</si>
  <si>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</si>
  <si>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</si>
  <si>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</si>
  <si>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</si>
  <si>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</si>
  <si>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</si>
  <si>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</si>
  <si>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</si>
  <si>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</si>
  <si>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</si>
  <si>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</si>
  <si>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</si>
  <si>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</si>
  <si>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</si>
  <si>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</si>
  <si>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</si>
  <si>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</si>
  <si>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</si>
  <si>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</si>
  <si>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</si>
  <si>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</si>
  <si>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</si>
  <si>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</si>
  <si>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</si>
  <si>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</si>
  <si>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</si>
  <si>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</si>
  <si>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</si>
  <si>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</si>
  <si>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</si>
  <si>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</si>
  <si>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</si>
  <si>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</si>
  <si>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</si>
  <si>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</si>
  <si>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</si>
  <si>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</si>
  <si>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</si>
  <si>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</si>
  <si>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</si>
  <si>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</si>
  <si>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</si>
  <si>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</si>
  <si>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</si>
  <si>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</si>
  <si>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</si>
  <si>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</si>
  <si>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</si>
  <si>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</si>
  <si>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</si>
  <si>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</si>
  <si>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</si>
  <si>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</si>
  <si>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</si>
  <si>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</si>
  <si>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</si>
  <si>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</si>
  <si>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</si>
  <si>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</si>
  <si>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</si>
  <si>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</si>
  <si>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</si>
  <si>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</si>
  <si>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</si>
  <si>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</si>
  <si>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</si>
  <si>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</si>
  <si>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</si>
  <si>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</si>
  <si>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</si>
  <si>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</si>
  <si>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</si>
  <si>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</si>
  <si>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</si>
  <si>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</si>
  <si>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</si>
  <si>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</si>
  <si>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</si>
  <si>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</si>
  <si>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</si>
  <si>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</si>
  <si>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</si>
  <si>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</si>
  <si>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</si>
  <si>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</si>
  <si>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</si>
  <si>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</si>
  <si>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</si>
  <si>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</si>
  <si>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</si>
  <si>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</si>
  <si>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</si>
  <si>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</si>
  <si>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</si>
  <si>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</si>
  <si>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</si>
  <si>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</si>
  <si>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</si>
  <si>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</si>
  <si>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</si>
  <si>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</si>
  <si>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</si>
  <si>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</si>
  <si>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</si>
  <si>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</si>
  <si>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</si>
  <si>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</si>
  <si>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</si>
  <si>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</si>
  <si>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</si>
  <si>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</si>
  <si>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</si>
  <si>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</si>
  <si>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</si>
  <si>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</si>
  <si>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</si>
  <si>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</si>
  <si>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</si>
  <si>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</si>
  <si>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</si>
  <si>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</si>
  <si>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</si>
  <si>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</si>
  <si>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</si>
  <si>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</si>
  <si>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</si>
  <si>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</si>
  <si>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</si>
  <si>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</si>
  <si>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</si>
  <si>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</si>
  <si>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</si>
  <si>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</si>
  <si>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</si>
  <si>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</si>
  <si>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</si>
  <si>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</si>
  <si>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</si>
  <si>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</si>
  <si>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</si>
  <si>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</si>
  <si>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</si>
  <si>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</si>
  <si>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</si>
  <si>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</si>
  <si>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</si>
  <si>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</si>
  <si>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</si>
  <si>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</si>
  <si>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</si>
  <si>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</si>
  <si>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</si>
  <si>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</si>
  <si>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</si>
  <si>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</si>
  <si>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</si>
  <si>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</si>
  <si>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</si>
  <si>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</si>
  <si>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</si>
  <si>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</si>
  <si>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</si>
  <si>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</si>
  <si>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</si>
  <si>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</si>
  <si>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</si>
  <si>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</si>
  <si>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</si>
  <si>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</si>
  <si>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</si>
  <si>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</si>
  <si>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</si>
  <si>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</si>
  <si>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</si>
  <si>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</si>
  <si>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</si>
  <si>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</si>
  <si>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</si>
  <si>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</si>
  <si>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</si>
  <si>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</si>
  <si>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</si>
  <si>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</si>
  <si>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</si>
  <si>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</si>
  <si>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</si>
  <si>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</si>
  <si>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</si>
  <si>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</si>
  <si>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</si>
  <si>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</si>
  <si>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</si>
  <si>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</si>
  <si>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</si>
  <si>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</si>
  <si>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</si>
  <si>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</si>
  <si>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</si>
  <si>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</si>
  <si>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</si>
  <si>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</si>
  <si>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</si>
  <si>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</si>
  <si>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</si>
  <si>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</si>
  <si>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</si>
  <si>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</si>
  <si>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</si>
  <si>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</si>
  <si>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</si>
  <si>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</si>
  <si>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</si>
  <si>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</si>
  <si>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</si>
  <si>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</si>
  <si>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</si>
  <si>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</si>
  <si>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</si>
  <si>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</si>
  <si>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</si>
  <si>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</si>
  <si>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</si>
  <si>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</si>
  <si>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</si>
  <si>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</si>
  <si>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</si>
  <si>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</si>
  <si>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</si>
  <si>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</si>
  <si>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</si>
  <si>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</si>
  <si>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</si>
  <si>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</si>
  <si>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</si>
  <si>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</si>
  <si>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</si>
  <si>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</si>
  <si>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</si>
  <si>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</si>
  <si>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</si>
  <si>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</si>
  <si>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</si>
  <si>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</si>
  <si>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</si>
  <si>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</si>
  <si>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</si>
  <si>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</si>
  <si>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</si>
  <si>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</si>
  <si>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</si>
  <si>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</si>
  <si>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</si>
  <si>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</si>
  <si>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</si>
  <si>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</si>
  <si>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</si>
  <si>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</si>
  <si>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</si>
  <si>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</si>
  <si>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</si>
  <si>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</si>
  <si>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</si>
  <si>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</si>
  <si>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</si>
  <si>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</si>
  <si>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</si>
  <si>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</si>
  <si>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</si>
  <si>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</si>
  <si>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</si>
  <si>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</si>
  <si>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</si>
  <si>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</si>
  <si>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</si>
  <si>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</si>
  <si>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</si>
  <si>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</si>
  <si>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</si>
  <si>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</si>
  <si>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</si>
  <si>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</si>
  <si>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</si>
  <si>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</si>
  <si>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</si>
  <si>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</si>
  <si>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</si>
  <si>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</si>
  <si>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</si>
  <si>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</si>
  <si>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</si>
  <si>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</si>
  <si>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</si>
  <si>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</si>
  <si>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</si>
  <si>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</si>
  <si>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</si>
  <si>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</si>
  <si>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</si>
  <si>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</si>
  <si>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</si>
  <si>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</si>
  <si>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</si>
  <si>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</si>
  <si>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</si>
  <si>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</si>
  <si>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</si>
  <si>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</si>
  <si>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</si>
  <si>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</si>
  <si>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</si>
  <si>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</si>
  <si>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</si>
  <si>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</si>
  <si>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</si>
  <si>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</si>
  <si>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</si>
  <si>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</si>
  <si>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</si>
  <si>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</si>
  <si>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</si>
  <si>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</si>
  <si>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</si>
  <si>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</si>
  <si>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</si>
  <si>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</si>
  <si>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</si>
  <si>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</si>
  <si>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</si>
  <si>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</si>
  <si>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</si>
  <si>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</si>
  <si>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</si>
  <si>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</si>
  <si>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</si>
  <si>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</si>
  <si>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</si>
  <si>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</si>
  <si>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</si>
  <si>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</si>
  <si>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</si>
  <si>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</si>
  <si>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</si>
  <si>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</si>
  <si>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</si>
  <si>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</si>
  <si>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</si>
  <si>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</si>
  <si>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</si>
  <si>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</si>
  <si>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</si>
  <si>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</si>
  <si>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</si>
  <si>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</si>
  <si>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</si>
  <si>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</si>
  <si>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</si>
  <si>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</si>
  <si>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</si>
  <si>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</si>
  <si>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</si>
  <si>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</si>
  <si>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</si>
  <si>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</si>
  <si>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</si>
  <si>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</si>
  <si>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</si>
  <si>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</si>
  <si>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</si>
  <si>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</si>
  <si>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</si>
  <si>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</si>
  <si>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</si>
  <si>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</si>
  <si>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</si>
  <si>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</si>
  <si>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</si>
  <si>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</si>
  <si>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</si>
  <si>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</si>
  <si>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</si>
  <si>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</si>
  <si>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</si>
  <si>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</si>
  <si>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</si>
  <si>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</si>
  <si>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</si>
  <si>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</si>
  <si>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</si>
  <si>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</si>
  <si>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</si>
  <si>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</si>
  <si>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</si>
  <si>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</si>
  <si>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</si>
  <si>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</si>
  <si>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</si>
  <si>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</si>
  <si>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</si>
  <si>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</si>
  <si>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</si>
  <si>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</si>
  <si>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</si>
  <si>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</si>
  <si>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</si>
  <si>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</si>
  <si>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</si>
  <si>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</si>
  <si>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</si>
  <si>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</si>
  <si>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</si>
  <si>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</si>
  <si>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</si>
  <si>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</si>
  <si>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</si>
  <si>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</si>
  <si>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</si>
  <si>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</si>
  <si>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</si>
  <si>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</si>
  <si>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</si>
  <si>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</si>
  <si>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</si>
  <si>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</si>
  <si>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</si>
  <si>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</si>
  <si>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</si>
  <si>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</si>
  <si>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</si>
  <si>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</si>
  <si>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</si>
  <si>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</si>
  <si>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</si>
  <si>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</si>
  <si>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</si>
  <si>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</si>
  <si>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</si>
  <si>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</si>
  <si>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</si>
  <si>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</si>
  <si>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</si>
  <si>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</si>
  <si>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</si>
  <si>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</si>
  <si>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</si>
  <si>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</si>
  <si>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</si>
  <si>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</si>
  <si>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</si>
  <si>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</si>
  <si>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</si>
  <si>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</si>
  <si>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</si>
  <si>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</si>
  <si>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</si>
  <si>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</si>
  <si>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</si>
  <si>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</si>
  <si>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</si>
  <si>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</si>
  <si>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</si>
  <si>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</si>
  <si>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</si>
  <si>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</si>
  <si>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</si>
  <si>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</si>
  <si>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</si>
  <si>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</si>
  <si>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</si>
  <si>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</si>
  <si>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</si>
  <si>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</si>
  <si>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</si>
  <si>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</si>
  <si>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</si>
  <si>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</si>
  <si>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</si>
  <si>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</si>
  <si>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</si>
  <si>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</si>
  <si>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</si>
  <si>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</si>
  <si>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</si>
  <si>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</si>
  <si>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</si>
  <si>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</si>
  <si>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</si>
  <si>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</si>
  <si>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</si>
  <si>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</si>
  <si>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</si>
  <si>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</si>
  <si>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</si>
  <si>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</si>
  <si>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</si>
  <si>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</si>
  <si>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</si>
  <si>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</si>
  <si>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</si>
  <si>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</si>
  <si>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</si>
  <si>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</si>
  <si>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</si>
  <si>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</si>
  <si>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</si>
  <si>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</si>
  <si>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</si>
  <si>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</si>
  <si>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</si>
  <si>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</si>
  <si>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</si>
  <si>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</si>
  <si>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</si>
  <si>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</si>
  <si>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</si>
  <si>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</si>
  <si>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</si>
  <si>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</si>
  <si>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</si>
  <si>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</si>
  <si>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</si>
  <si>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</si>
  <si>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</si>
  <si>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</si>
  <si>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</si>
  <si>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</si>
  <si>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</si>
  <si>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</si>
  <si>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</si>
  <si>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</si>
  <si>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</si>
  <si>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</si>
  <si>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</si>
  <si>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</si>
  <si>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</si>
  <si>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</si>
  <si>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</si>
  <si>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</si>
  <si>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</si>
  <si>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</si>
  <si>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</si>
  <si>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</si>
  <si>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</si>
  <si>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</si>
  <si>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</si>
  <si>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</si>
  <si>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</si>
  <si>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</si>
  <si>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</si>
  <si>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</si>
  <si>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</si>
  <si>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</si>
  <si>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</si>
  <si>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</si>
  <si>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</si>
  <si>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</si>
  <si>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</si>
  <si>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</si>
  <si>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</si>
  <si>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</si>
  <si>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</si>
  <si>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</si>
  <si>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</si>
  <si>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</si>
  <si>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</si>
  <si>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</si>
  <si>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</si>
  <si>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</si>
  <si>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</si>
  <si>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</si>
  <si>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</si>
  <si>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</si>
  <si>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</si>
  <si>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</si>
  <si>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</si>
  <si>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</si>
  <si>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</si>
  <si>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</si>
  <si>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</si>
  <si>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</si>
  <si>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</si>
  <si>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</si>
  <si>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</si>
  <si>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</si>
  <si>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</si>
  <si>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</si>
  <si>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</si>
  <si>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</si>
  <si>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</si>
  <si>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</si>
  <si>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</si>
  <si>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</si>
  <si>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</si>
  <si>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</si>
  <si>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</si>
  <si>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</si>
  <si>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</si>
  <si>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</si>
  <si>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</si>
  <si>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</si>
  <si>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</si>
  <si>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</si>
  <si>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</si>
  <si>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</si>
  <si>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</si>
  <si>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</si>
  <si>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</si>
  <si>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</si>
  <si>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</si>
  <si>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</si>
  <si>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</si>
  <si>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</si>
  <si>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</si>
  <si>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</si>
  <si>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</si>
  <si>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</si>
  <si>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</si>
  <si>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</si>
  <si>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</si>
  <si>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</si>
  <si>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</si>
  <si>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</si>
  <si>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</si>
  <si>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</si>
  <si>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</si>
  <si>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</si>
  <si>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</si>
  <si>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</si>
  <si>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</si>
  <si>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</si>
  <si>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</si>
  <si>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</si>
  <si>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</si>
  <si>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</si>
  <si>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</si>
  <si>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</si>
  <si>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</si>
  <si>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</si>
  <si>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</si>
  <si>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</si>
  <si>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</si>
  <si>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</si>
  <si>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</si>
  <si>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</si>
  <si>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</si>
  <si>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</si>
  <si>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</si>
  <si>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</si>
  <si>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</si>
  <si>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</si>
  <si>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</si>
  <si>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</si>
  <si>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</si>
  <si>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</si>
  <si>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</si>
  <si>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</si>
  <si>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</si>
  <si>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</si>
  <si>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</si>
  <si>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</si>
  <si>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</si>
  <si>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</si>
  <si>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</si>
  <si>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</si>
  <si>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</si>
  <si>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</si>
  <si>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</si>
  <si>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</si>
  <si>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</si>
  <si>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</si>
  <si>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</si>
  <si>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</si>
  <si>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</si>
  <si>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</si>
  <si>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</si>
  <si>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</si>
  <si>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</si>
  <si>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</si>
  <si>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</si>
  <si>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</si>
  <si>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</si>
  <si>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</si>
  <si>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</si>
  <si>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</si>
  <si>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</si>
  <si>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</si>
  <si>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</si>
  <si>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</si>
  <si>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</si>
  <si>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</si>
  <si>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</si>
  <si>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</si>
  <si>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</si>
  <si>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</si>
  <si>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</si>
  <si>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</si>
  <si>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</si>
  <si>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</si>
  <si>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</si>
  <si>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</si>
  <si>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</si>
  <si>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</si>
  <si>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</si>
  <si>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</si>
  <si>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</si>
  <si>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</si>
  <si>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</si>
  <si>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</si>
  <si>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</si>
  <si>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</si>
  <si>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</si>
  <si>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</si>
  <si>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</si>
  <si>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</si>
  <si>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</si>
  <si>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</si>
  <si>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</si>
  <si>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</si>
  <si>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</si>
  <si>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</si>
  <si>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</si>
  <si>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</si>
  <si>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</si>
  <si>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</si>
  <si>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</si>
  <si>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</si>
  <si>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</si>
  <si>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</si>
  <si>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</si>
  <si>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</si>
  <si>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</si>
  <si>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</si>
  <si>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</si>
  <si>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</si>
  <si>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</si>
  <si>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</si>
  <si>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</si>
  <si>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</si>
  <si>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</si>
  <si>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</si>
  <si>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</si>
  <si>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</si>
  <si>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</si>
  <si>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</si>
  <si>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</si>
  <si>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</si>
  <si>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</si>
  <si>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</si>
  <si>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</si>
  <si>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</si>
  <si>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</si>
  <si>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</si>
  <si>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</si>
  <si>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</si>
  <si>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</si>
  <si>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</si>
  <si>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</si>
  <si>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</si>
  <si>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</si>
  <si>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</si>
  <si>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</si>
  <si>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</si>
  <si>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</si>
  <si>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</si>
  <si>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</si>
  <si>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</si>
  <si>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</si>
  <si>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</si>
  <si>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</si>
  <si>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</si>
  <si>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</si>
  <si>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</si>
  <si>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</si>
  <si>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</si>
  <si>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</si>
  <si>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</si>
  <si>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</si>
  <si>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</si>
  <si>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</si>
  <si>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</si>
  <si>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</si>
  <si>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</si>
  <si>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</si>
  <si>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</si>
  <si>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</si>
  <si>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</si>
  <si>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</si>
  <si>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</si>
  <si>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</si>
  <si>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</si>
  <si>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</si>
  <si>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</si>
  <si>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</si>
  <si>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</si>
  <si>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</si>
  <si>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</si>
  <si>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</si>
  <si>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</si>
  <si>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</si>
  <si>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</si>
  <si>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</si>
  <si>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</si>
  <si>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</si>
  <si>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</si>
  <si>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</si>
  <si>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</si>
  <si>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</si>
  <si>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</si>
  <si>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</si>
  <si>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</si>
  <si>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</si>
  <si>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</si>
  <si>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</si>
  <si>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</si>
  <si>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</si>
  <si>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</si>
  <si>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</si>
  <si>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</si>
  <si>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</si>
  <si>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</si>
  <si>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</si>
  <si>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</si>
  <si>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</si>
  <si>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</si>
  <si>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</si>
  <si>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</si>
  <si>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</si>
  <si>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</si>
  <si>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</si>
  <si>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</si>
  <si>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</si>
  <si>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</si>
  <si>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</si>
  <si>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</si>
  <si>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</si>
  <si>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</si>
  <si>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</si>
  <si>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</si>
  <si>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</si>
  <si>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</si>
  <si>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</si>
  <si>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</si>
  <si>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</si>
  <si>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</si>
  <si>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</si>
  <si>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</si>
  <si>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</si>
  <si>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</si>
  <si>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</si>
  <si>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</si>
  <si>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</si>
  <si>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</si>
  <si>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</si>
  <si>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</si>
  <si>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</si>
  <si>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</si>
  <si>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</si>
  <si>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</si>
  <si>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</si>
  <si>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</si>
  <si>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</si>
  <si>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</si>
  <si>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</si>
  <si>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</si>
  <si>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</si>
  <si>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</si>
  <si>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</si>
  <si>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</si>
  <si>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</si>
  <si>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</si>
  <si>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</si>
  <si>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</si>
  <si>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</si>
  <si>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</si>
  <si>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</si>
  <si>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</si>
  <si>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</si>
  <si>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</si>
  <si>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</si>
  <si>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</si>
  <si>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</si>
  <si>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</si>
  <si>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</si>
  <si>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</si>
  <si>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</si>
  <si>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</si>
  <si>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</si>
  <si>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</si>
  <si>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</si>
  <si>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</si>
  <si>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</si>
  <si>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</si>
  <si>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</si>
  <si>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</si>
  <si>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</si>
  <si>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</si>
  <si>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</si>
  <si>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</si>
  <si>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</si>
  <si>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</si>
  <si>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</si>
  <si>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</si>
  <si>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</si>
  <si>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</si>
  <si>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</si>
  <si>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</si>
  <si>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</si>
  <si>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</si>
  <si>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</si>
  <si>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</si>
  <si>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</si>
  <si>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</si>
  <si>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</si>
  <si>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</si>
  <si>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</si>
  <si>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</si>
  <si>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</si>
  <si>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</si>
  <si>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</si>
  <si>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</si>
  <si>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</si>
  <si>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</si>
  <si>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</si>
  <si>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</si>
  <si>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</si>
  <si>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</si>
  <si>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</si>
  <si>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</si>
  <si>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</si>
  <si>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</si>
  <si>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</si>
  <si>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</si>
  <si>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</si>
  <si>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</si>
  <si>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</si>
  <si>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</si>
  <si>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</si>
  <si>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</si>
  <si>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</si>
  <si>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</si>
  <si>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</si>
  <si>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</si>
  <si>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</si>
  <si>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</si>
  <si>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</si>
  <si>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</si>
  <si>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</si>
  <si>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</si>
  <si>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</si>
  <si>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</si>
  <si>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</si>
  <si>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</si>
  <si>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</si>
  <si>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</si>
  <si>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</si>
  <si>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</si>
  <si>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</si>
  <si>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</si>
  <si>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</si>
  <si>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</si>
  <si>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</si>
  <si>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</si>
  <si>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</si>
  <si>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</si>
  <si>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</si>
  <si>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</si>
  <si>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</si>
  <si>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</si>
  <si>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</si>
  <si>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</si>
  <si>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</si>
  <si>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</si>
  <si>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</si>
  <si>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</si>
  <si>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</si>
  <si>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</si>
  <si>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</si>
  <si>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</si>
  <si>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</si>
  <si>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</si>
  <si>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</si>
  <si>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</si>
  <si>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</si>
  <si>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</si>
  <si>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</si>
  <si>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</si>
  <si>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</si>
  <si>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</si>
  <si>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</si>
  <si>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</si>
  <si>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</si>
  <si>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</si>
  <si>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</si>
  <si>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</si>
  <si>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</si>
  <si>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</si>
  <si>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</si>
  <si>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</si>
  <si>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</si>
  <si>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</si>
  <si>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</si>
  <si>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</si>
  <si>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</si>
  <si>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</si>
  <si>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</si>
  <si>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</si>
  <si>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</si>
  <si>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</si>
  <si>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</si>
  <si>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</si>
  <si>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</si>
  <si>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</si>
  <si>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</si>
  <si>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</si>
  <si>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</si>
  <si>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</si>
  <si>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</si>
  <si>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</si>
  <si>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</si>
  <si>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</si>
  <si>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</si>
  <si>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</si>
  <si>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</si>
  <si>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</si>
  <si>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</si>
  <si>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</si>
  <si>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</si>
  <si>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</si>
  <si>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</si>
  <si>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</si>
  <si>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</si>
  <si>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</si>
  <si>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</si>
  <si>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</si>
  <si>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</si>
  <si>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</si>
  <si>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</si>
  <si>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</si>
  <si>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</si>
  <si>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</si>
  <si>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</si>
  <si>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</si>
  <si>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</si>
  <si>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</si>
  <si>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</si>
  <si>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</si>
  <si>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</si>
  <si>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</si>
  <si>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</si>
  <si>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</si>
  <si>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</si>
  <si>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</si>
  <si>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</si>
  <si>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</si>
  <si>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</si>
  <si>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</si>
  <si>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</si>
  <si>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</si>
  <si>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</si>
  <si>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</si>
  <si>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</si>
  <si>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</si>
  <si>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</si>
  <si>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</si>
  <si>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</si>
  <si>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</si>
  <si>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</si>
  <si>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</si>
  <si>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</si>
  <si>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</si>
  <si>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</si>
  <si>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</si>
  <si>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</si>
  <si>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</si>
  <si>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</si>
  <si>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</si>
  <si>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</si>
  <si>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</si>
  <si>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</si>
  <si>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</si>
  <si>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</si>
  <si>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</si>
  <si>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</si>
  <si>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</si>
  <si>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</si>
  <si>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</si>
  <si>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</si>
  <si>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</si>
  <si>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</si>
  <si>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</si>
  <si>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</si>
  <si>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</si>
  <si>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</si>
  <si>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</si>
  <si>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</si>
  <si>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</si>
  <si>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</si>
  <si>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</si>
  <si>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</si>
  <si>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</si>
  <si>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</si>
  <si>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</si>
  <si>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</si>
  <si>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</si>
  <si>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</si>
  <si>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</si>
  <si>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</si>
  <si>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</si>
  <si>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</si>
  <si>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</si>
  <si>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</si>
  <si>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</si>
  <si>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</si>
  <si>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</si>
  <si>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</si>
  <si>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</si>
  <si>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</si>
  <si>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</si>
  <si>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</si>
  <si>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</si>
  <si>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</si>
  <si>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</si>
  <si>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</si>
  <si>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</si>
  <si>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</si>
  <si>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</si>
  <si>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</si>
  <si>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</si>
  <si>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</si>
  <si>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</si>
  <si>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</si>
  <si>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</si>
  <si>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</si>
  <si>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</si>
  <si>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</si>
  <si>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</si>
  <si>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</si>
  <si>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</si>
  <si>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</si>
  <si>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</si>
  <si>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</si>
  <si>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</si>
  <si>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</si>
  <si>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</si>
  <si>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</si>
  <si>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</si>
  <si>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</si>
  <si>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</si>
  <si>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</si>
  <si>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</si>
  <si>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</si>
  <si>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</si>
  <si>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</si>
  <si>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</si>
  <si>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</si>
  <si>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</si>
  <si>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</si>
  <si>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</si>
  <si>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</si>
  <si>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</si>
  <si>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</si>
  <si>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</si>
  <si>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</si>
  <si>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</si>
  <si>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</si>
  <si>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</si>
  <si>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</si>
  <si>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</si>
  <si>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</si>
  <si>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</si>
  <si>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</si>
  <si>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</si>
  <si>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</si>
  <si>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</si>
  <si>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</si>
  <si>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</si>
  <si>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</si>
  <si>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</si>
  <si>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</si>
  <si>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</si>
  <si>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</si>
  <si>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</si>
  <si>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</si>
  <si>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</si>
  <si>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</si>
  <si>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</si>
  <si>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</si>
  <si>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</si>
  <si>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</si>
  <si>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</si>
  <si>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</si>
  <si>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</si>
  <si>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</si>
  <si>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</si>
  <si>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</si>
  <si>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</si>
  <si>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</si>
  <si>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</si>
  <si>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</si>
  <si>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</si>
  <si>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</si>
  <si>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</si>
  <si>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</si>
  <si>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</si>
  <si>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</si>
  <si>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</si>
  <si>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</si>
  <si>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</si>
  <si>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</si>
  <si>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</si>
  <si>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</si>
  <si>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</si>
  <si>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</si>
  <si>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</si>
  <si>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</si>
  <si>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</si>
  <si>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</si>
  <si>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</si>
  <si>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</si>
  <si>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</si>
  <si>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</si>
  <si>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</si>
  <si>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</si>
  <si>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</si>
  <si>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</si>
  <si>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</si>
  <si>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</si>
  <si>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</si>
  <si>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</si>
  <si>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</si>
  <si>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</si>
  <si>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</si>
  <si>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</si>
  <si>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</si>
  <si>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</si>
  <si>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</si>
  <si>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</si>
  <si>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</si>
  <si>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</si>
  <si>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</si>
  <si>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</si>
  <si>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</si>
  <si>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</si>
  <si>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</si>
  <si>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</si>
  <si>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</si>
  <si>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</si>
  <si>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</si>
  <si>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</si>
  <si>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</si>
  <si>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</si>
  <si>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</si>
  <si>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</si>
  <si>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</si>
  <si>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</si>
  <si>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</si>
  <si>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</si>
  <si>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</si>
  <si>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</si>
  <si>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</si>
  <si>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</si>
  <si>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</si>
  <si>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</si>
  <si>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</si>
  <si>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</si>
  <si>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</si>
  <si>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</si>
  <si>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</si>
  <si>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</si>
  <si>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</si>
  <si>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</si>
  <si>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</si>
  <si>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</si>
  <si>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</si>
  <si>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</si>
  <si>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</si>
  <si>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</si>
  <si>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</si>
  <si>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</si>
  <si>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</si>
  <si>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</si>
  <si>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</si>
  <si>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</si>
  <si>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</si>
  <si>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</si>
  <si>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</si>
  <si>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</si>
  <si>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</si>
  <si>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</si>
  <si>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</si>
  <si>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</si>
  <si>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</si>
  <si>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</si>
  <si>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</si>
  <si>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</si>
  <si>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</si>
  <si>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</si>
  <si>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</si>
  <si>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</si>
  <si>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</si>
  <si>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</si>
  <si>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</si>
  <si>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</si>
  <si>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</si>
  <si>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</si>
  <si>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</si>
  <si>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</si>
  <si>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</si>
  <si>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</si>
  <si>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</si>
  <si>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</si>
  <si>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</si>
  <si>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</si>
  <si>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</si>
  <si>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</si>
  <si>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</si>
  <si>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</si>
  <si>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</si>
  <si>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</si>
  <si>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</si>
  <si>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</si>
  <si>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</si>
  <si>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</si>
  <si>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</si>
  <si>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</si>
  <si>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</si>
  <si>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</si>
  <si>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</si>
  <si>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</si>
  <si>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</si>
  <si>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</si>
  <si>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</si>
  <si>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</si>
  <si>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</si>
  <si>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</si>
  <si>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</si>
  <si>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</si>
  <si>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</si>
  <si>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</si>
  <si>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</si>
  <si>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</si>
  <si>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</si>
  <si>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</si>
  <si>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</si>
  <si>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</si>
  <si>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</si>
  <si>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</si>
  <si>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</si>
  <si>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</si>
  <si>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</si>
  <si>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</si>
  <si>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</si>
  <si>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</si>
  <si>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</si>
  <si>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</si>
  <si>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</si>
  <si>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</si>
  <si>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</si>
  <si>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</si>
  <si>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</si>
  <si>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</si>
  <si>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</si>
  <si>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</si>
  <si>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</si>
  <si>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</si>
  <si>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</si>
  <si>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</si>
  <si>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</si>
  <si>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</si>
  <si>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</si>
  <si>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</si>
  <si>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</si>
  <si>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</si>
  <si>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</si>
  <si>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</si>
  <si>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</si>
  <si>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</si>
  <si>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</si>
  <si>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</si>
  <si>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</si>
  <si>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</si>
  <si>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</si>
  <si>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</si>
  <si>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</si>
  <si>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</si>
  <si>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</si>
  <si>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</si>
  <si>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</si>
  <si>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</si>
  <si>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</si>
  <si>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</si>
  <si>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</si>
  <si>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</si>
  <si>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</si>
  <si>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</si>
  <si>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</si>
  <si>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</si>
  <si>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</si>
  <si>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</si>
  <si>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</si>
  <si>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</si>
  <si>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</si>
  <si>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</si>
  <si>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</si>
  <si>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</si>
  <si>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</si>
  <si>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</si>
  <si>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</si>
  <si>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</si>
  <si>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</si>
  <si>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</si>
  <si>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</si>
  <si>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</si>
  <si>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</si>
  <si>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</si>
  <si>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</si>
  <si>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</si>
  <si>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</si>
  <si>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</si>
  <si>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</si>
  <si>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</si>
  <si>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</si>
  <si>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</si>
  <si>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</si>
  <si>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</si>
  <si>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</si>
  <si>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</si>
  <si>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</si>
  <si>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</si>
  <si>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</si>
  <si>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</si>
  <si>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</si>
  <si>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</si>
  <si>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</si>
  <si>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</si>
  <si>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</si>
  <si>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</si>
  <si>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</si>
  <si>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</si>
  <si>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</si>
  <si>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</si>
  <si>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</si>
  <si>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</si>
  <si>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</si>
  <si>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</si>
  <si>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</si>
  <si>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</si>
  <si>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</si>
  <si>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</si>
  <si>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</si>
  <si>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</si>
  <si>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</si>
  <si>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</si>
  <si>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</si>
  <si>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</si>
  <si>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</si>
  <si>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</si>
  <si>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</si>
  <si>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</si>
  <si>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</si>
  <si>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</si>
  <si>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</si>
  <si>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</si>
  <si>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</si>
  <si>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</si>
  <si>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</si>
  <si>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</si>
  <si>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</si>
  <si>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</si>
  <si>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</si>
  <si>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</si>
  <si>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</si>
  <si>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</si>
  <si>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</si>
  <si>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</si>
  <si>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</si>
  <si>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</si>
  <si>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</si>
  <si>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</si>
  <si>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</si>
  <si>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</si>
  <si>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</si>
  <si>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</si>
  <si>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</si>
  <si>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</si>
  <si>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</si>
  <si>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</si>
  <si>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</si>
  <si>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</si>
  <si>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</si>
  <si>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</si>
  <si>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</si>
  <si>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</si>
  <si>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</si>
  <si>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</si>
  <si>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</si>
  <si>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</si>
  <si>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</si>
  <si>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</si>
  <si>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</si>
  <si>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</si>
  <si>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</si>
  <si>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</si>
  <si>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</si>
  <si>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</si>
  <si>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</si>
  <si>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</si>
  <si>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</si>
  <si>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</si>
  <si>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</si>
  <si>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</si>
  <si>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</si>
  <si>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</si>
  <si>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</si>
  <si>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</si>
  <si>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</si>
  <si>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</si>
  <si>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</si>
  <si>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</si>
  <si>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</si>
  <si>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</si>
  <si>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</si>
  <si>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</si>
  <si>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</si>
  <si>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</si>
  <si>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</si>
  <si>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</si>
  <si>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</si>
  <si>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</si>
  <si>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</si>
  <si>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</si>
  <si>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</si>
  <si>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</si>
  <si>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</si>
  <si>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</si>
  <si>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</si>
  <si>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</si>
  <si>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</si>
  <si>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</si>
  <si>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</si>
  <si>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</si>
  <si>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</si>
  <si>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</si>
  <si>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</si>
  <si>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</si>
  <si>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</si>
  <si>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</si>
  <si>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</si>
  <si>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</si>
  <si>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</si>
  <si>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</si>
  <si>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</si>
  <si>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</si>
  <si>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</si>
  <si>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</si>
  <si>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</si>
  <si>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</si>
  <si>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</si>
  <si>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</si>
  <si>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</si>
  <si>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</si>
  <si>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</si>
  <si>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</si>
  <si>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</si>
  <si>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</si>
  <si>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</si>
  <si>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</si>
  <si>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</si>
  <si>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</si>
  <si>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</si>
  <si>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</si>
  <si>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</si>
  <si>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</si>
  <si>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</si>
  <si>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</si>
  <si>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</si>
  <si>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</si>
  <si>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</si>
  <si>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</si>
  <si>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</si>
  <si>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</si>
  <si>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</si>
  <si>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</si>
  <si>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</si>
  <si>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</si>
  <si>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</si>
  <si>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</si>
  <si>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</si>
  <si>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</si>
  <si>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</si>
  <si>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</si>
  <si>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</si>
  <si>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</si>
  <si>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</si>
  <si>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</si>
  <si>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</si>
  <si>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</si>
  <si>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</si>
  <si>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</si>
  <si>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</si>
  <si>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</si>
  <si>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</si>
  <si>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</si>
  <si>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</si>
  <si>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</si>
  <si>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</si>
  <si>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</si>
  <si>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</si>
  <si>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</si>
  <si>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</si>
  <si>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</si>
  <si>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</si>
  <si>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</si>
  <si>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</si>
  <si>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</si>
  <si>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</si>
  <si>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</si>
  <si>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</si>
  <si>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</si>
  <si>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</si>
  <si>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</si>
  <si>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</si>
  <si>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</si>
  <si>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</si>
  <si>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</si>
  <si>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</si>
  <si>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</si>
  <si>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</si>
  <si>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</si>
  <si>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</si>
  <si>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</si>
  <si>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</si>
  <si>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</si>
  <si>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</si>
  <si>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</si>
  <si>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</si>
  <si>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</si>
  <si>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</si>
  <si>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</si>
  <si>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</si>
  <si>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</si>
  <si>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</si>
  <si>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</si>
  <si>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</si>
  <si>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</si>
  <si>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</si>
  <si>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</si>
  <si>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</si>
  <si>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</si>
  <si>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</si>
  <si>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</si>
  <si>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</si>
  <si>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</si>
  <si>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</si>
  <si>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</si>
  <si>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</si>
  <si>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</si>
  <si>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</si>
  <si>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</si>
  <si>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</si>
  <si>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</si>
  <si>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</si>
  <si>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</si>
  <si>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</si>
  <si>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</si>
  <si>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</si>
  <si>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</si>
  <si>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</si>
  <si>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</si>
  <si>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</si>
  <si>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</si>
  <si>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</si>
  <si>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</si>
  <si>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</si>
  <si>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</si>
  <si>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</si>
  <si>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</si>
  <si>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</si>
  <si>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</si>
  <si>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</si>
  <si>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</si>
  <si>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</si>
  <si>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</si>
  <si>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</si>
  <si>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</si>
  <si>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</si>
  <si>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</si>
  <si>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</si>
  <si>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</si>
  <si>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</si>
  <si>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</si>
  <si>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</si>
  <si>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</si>
  <si>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</si>
  <si>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</si>
  <si>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</si>
  <si>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</si>
  <si>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</si>
  <si>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</si>
  <si>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</si>
  <si>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</si>
  <si>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</si>
  <si>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</si>
  <si>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</si>
  <si>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</si>
  <si>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</si>
  <si>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</si>
  <si>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</si>
  <si>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</si>
  <si>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</si>
  <si>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</si>
  <si>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</si>
  <si>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</si>
  <si>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</si>
  <si>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</si>
  <si>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</si>
  <si>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</si>
  <si>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</si>
  <si>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</si>
  <si>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</si>
  <si>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</si>
  <si>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</si>
  <si>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</si>
  <si>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</si>
  <si>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</si>
  <si>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</si>
  <si>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</si>
  <si>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</si>
  <si>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</si>
  <si>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</si>
  <si>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</si>
  <si>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</si>
  <si>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</si>
  <si>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</si>
  <si>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</si>
  <si>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</si>
  <si>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</si>
  <si>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</si>
  <si>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</si>
  <si>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</si>
  <si>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</si>
  <si>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</si>
  <si>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</si>
  <si>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</si>
  <si>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</si>
  <si>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</si>
  <si>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</si>
  <si>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</si>
  <si>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</si>
  <si>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</si>
  <si>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</si>
  <si>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</si>
  <si>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</si>
  <si>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</si>
  <si>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</si>
  <si>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</si>
  <si>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</si>
  <si>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</si>
  <si>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</si>
  <si>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</si>
  <si>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</si>
  <si>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</si>
  <si>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</si>
  <si>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</si>
  <si>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</si>
  <si>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</si>
  <si>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</si>
  <si>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</si>
  <si>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</si>
  <si>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</si>
  <si>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</si>
  <si>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</si>
  <si>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</si>
  <si>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</si>
  <si>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</si>
  <si>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</si>
  <si>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</si>
  <si>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</si>
  <si>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</si>
  <si>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</si>
  <si>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</si>
  <si>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</si>
  <si>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</si>
  <si>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</si>
  <si>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</si>
  <si>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</si>
  <si>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</si>
  <si>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</si>
  <si>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</si>
  <si>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</si>
  <si>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</si>
  <si>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</si>
  <si>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</si>
  <si>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</si>
  <si>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</si>
  <si>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</si>
  <si>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</si>
  <si>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</si>
  <si>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</si>
  <si>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</si>
  <si>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</si>
  <si>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</si>
  <si>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</si>
  <si>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</si>
  <si>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</si>
  <si>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</si>
  <si>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</si>
  <si>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</si>
  <si>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</si>
  <si>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</si>
  <si>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</si>
  <si>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</si>
  <si>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</si>
  <si>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</si>
  <si>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</si>
  <si>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</si>
  <si>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</si>
  <si>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</si>
  <si>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</si>
  <si>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</si>
  <si>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</si>
  <si>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</si>
  <si>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</si>
  <si>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</si>
  <si>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</si>
  <si>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</si>
  <si>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</si>
  <si>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</si>
  <si>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</si>
  <si>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</si>
  <si>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</si>
  <si>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</si>
  <si>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</si>
  <si>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</si>
  <si>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</si>
  <si>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</si>
  <si>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</si>
  <si>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</si>
  <si>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</si>
  <si>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</si>
  <si>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</si>
  <si>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</si>
  <si>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</si>
  <si>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</si>
  <si>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</si>
  <si>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</si>
  <si>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</si>
  <si>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</si>
  <si>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</si>
  <si>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</si>
  <si>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</si>
  <si>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</si>
  <si>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</si>
  <si>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</si>
  <si>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</si>
  <si>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</si>
  <si>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</si>
  <si>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</si>
  <si>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</si>
  <si>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</si>
  <si>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</si>
  <si>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</si>
  <si>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</si>
  <si>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</si>
  <si>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</si>
  <si>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</si>
  <si>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</si>
  <si>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</si>
  <si>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</si>
  <si>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</si>
  <si>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</si>
  <si>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</si>
  <si>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</si>
  <si>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</si>
  <si>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</si>
  <si>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</si>
  <si>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</si>
  <si>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</si>
  <si>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</si>
  <si>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</si>
  <si>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</si>
  <si>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</si>
  <si>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</si>
  <si>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</si>
  <si>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</si>
  <si>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</si>
  <si>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</si>
  <si>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</si>
  <si>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</si>
  <si>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</si>
  <si>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</si>
  <si>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</si>
  <si>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</si>
  <si>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</si>
  <si>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</si>
  <si>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</si>
  <si>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</si>
  <si>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</si>
  <si>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</si>
  <si>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</si>
  <si>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</si>
  <si>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</si>
  <si>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</si>
  <si>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</si>
  <si>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</si>
  <si>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</si>
  <si>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</si>
  <si>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</si>
  <si>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</si>
  <si>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</si>
  <si>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</si>
  <si>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</si>
  <si>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</si>
  <si>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</si>
  <si>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</si>
  <si>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</si>
  <si>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</si>
  <si>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</si>
  <si>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</si>
  <si>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</si>
  <si>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</si>
  <si>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</si>
  <si>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</si>
  <si>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</si>
  <si>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</si>
  <si>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</si>
  <si>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</si>
  <si>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</si>
  <si>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</si>
  <si>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</si>
  <si>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</si>
  <si>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</si>
  <si>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</si>
  <si>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</si>
  <si>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</si>
  <si>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</si>
  <si>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</si>
  <si>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</si>
  <si>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</si>
  <si>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</si>
  <si>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</si>
  <si>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</si>
  <si>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</si>
  <si>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</si>
  <si>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</si>
  <si>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</si>
  <si>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</si>
  <si>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</si>
  <si>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</si>
  <si>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</si>
  <si>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</si>
  <si>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</si>
  <si>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</si>
  <si>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</si>
  <si>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</si>
  <si>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</si>
  <si>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</si>
  <si>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</si>
  <si>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</si>
  <si>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</si>
  <si>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</si>
  <si>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</si>
  <si>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</si>
  <si>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</si>
  <si>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</si>
  <si>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</si>
  <si>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</si>
  <si>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</si>
  <si>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</si>
  <si>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</si>
  <si>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</si>
  <si>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</si>
  <si>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</si>
  <si>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</si>
  <si>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</si>
  <si>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</si>
  <si>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</si>
  <si>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</si>
  <si>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</si>
  <si>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</si>
  <si>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</si>
  <si>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</si>
  <si>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</si>
  <si>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</si>
  <si>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</si>
  <si>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</si>
  <si>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</si>
  <si>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</si>
  <si>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</si>
  <si>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</si>
  <si>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</si>
  <si>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</si>
  <si>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</si>
  <si>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</si>
  <si>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</si>
  <si>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</si>
  <si>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</si>
  <si>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</si>
  <si>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</si>
  <si>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</si>
  <si>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</si>
  <si>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</si>
  <si>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</si>
  <si>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</si>
  <si>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</si>
  <si>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</si>
  <si>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</si>
  <si>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</si>
  <si>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</si>
  <si>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</si>
  <si>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</si>
  <si>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</si>
  <si>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</si>
  <si>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</si>
  <si>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</si>
  <si>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</si>
  <si>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</si>
  <si>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</si>
  <si>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</si>
  <si>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</si>
  <si>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</si>
  <si>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</si>
  <si>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</si>
  <si>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</si>
  <si>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</si>
  <si>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</si>
  <si>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</si>
  <si>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</si>
  <si>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</si>
  <si>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</si>
  <si>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</si>
  <si>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</si>
  <si>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</si>
  <si>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</si>
  <si>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</si>
  <si>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</si>
  <si>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</si>
  <si>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</si>
  <si>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</si>
  <si>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</si>
  <si>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</si>
  <si>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</si>
  <si>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</si>
  <si>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</si>
  <si>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</si>
  <si>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</si>
  <si>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</si>
  <si>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</si>
  <si>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</si>
  <si>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</si>
  <si>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</si>
  <si>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</si>
  <si>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</si>
  <si>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</si>
  <si>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</si>
  <si>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</si>
  <si>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</si>
  <si>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</si>
  <si>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</si>
  <si>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</si>
  <si>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</si>
  <si>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</si>
  <si>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</si>
  <si>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</si>
  <si>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</si>
  <si>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</si>
  <si>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</si>
  <si>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</si>
  <si>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</si>
  <si>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</si>
  <si>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</si>
  <si>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</si>
  <si>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</si>
  <si>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</si>
  <si>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</si>
  <si>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</si>
  <si>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</si>
  <si>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</si>
  <si>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</si>
  <si>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</si>
  <si>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</si>
  <si>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</si>
  <si>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</si>
  <si>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</si>
  <si>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</si>
  <si>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</si>
  <si>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</si>
  <si>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</si>
  <si>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</si>
  <si>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</si>
  <si>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</si>
  <si>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</si>
  <si>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</si>
  <si>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</si>
  <si>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</si>
  <si>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</si>
  <si>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</si>
  <si>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</si>
  <si>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</si>
  <si>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</si>
  <si>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</si>
  <si>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</si>
  <si>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</si>
  <si>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</si>
  <si>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</si>
  <si>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</si>
  <si>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</si>
  <si>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</si>
  <si>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</si>
  <si>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</si>
  <si>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</si>
  <si>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</si>
  <si>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</si>
  <si>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</si>
  <si>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</si>
  <si>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</si>
  <si>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</si>
  <si>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</si>
  <si>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</si>
  <si>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</si>
  <si>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</si>
  <si>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</si>
  <si>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</si>
  <si>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</si>
  <si>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</si>
  <si>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</si>
  <si>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</si>
  <si>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</si>
  <si>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</si>
  <si>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</si>
  <si>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</si>
  <si>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</si>
  <si>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</si>
  <si>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</si>
  <si>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</si>
  <si>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</si>
  <si>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</si>
  <si>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</si>
  <si>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</si>
  <si>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</si>
  <si>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</si>
  <si>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</si>
  <si>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</si>
  <si>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</si>
  <si>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</si>
  <si>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</si>
  <si>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</si>
  <si>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</si>
  <si>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</si>
  <si>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</si>
  <si>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</si>
  <si>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</si>
  <si>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</si>
  <si>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</si>
  <si>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</si>
  <si>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</si>
  <si>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</si>
  <si>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</si>
  <si>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</si>
  <si>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</si>
  <si>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</si>
  <si>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</si>
  <si>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</si>
  <si>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</si>
  <si>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</si>
  <si>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</si>
  <si>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</si>
  <si>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</si>
  <si>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</si>
  <si>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</si>
  <si>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</si>
  <si>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</si>
  <si>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</si>
  <si>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</si>
  <si>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</si>
  <si>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</si>
  <si>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</si>
  <si>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</si>
  <si>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</si>
  <si>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</si>
  <si>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</si>
  <si>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</si>
  <si>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</si>
  <si>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</si>
  <si>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</si>
  <si>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</si>
  <si>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</si>
  <si>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</si>
  <si>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</si>
  <si>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</si>
  <si>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</si>
  <si>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</si>
  <si>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</si>
  <si>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</si>
  <si>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</si>
  <si>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</si>
  <si>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</si>
  <si>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</si>
  <si>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</si>
  <si>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</si>
  <si>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</si>
  <si>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</si>
  <si>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</si>
  <si>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</si>
  <si>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</si>
  <si>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</si>
  <si>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</si>
  <si>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</si>
  <si>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</si>
  <si>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</si>
  <si>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</si>
  <si>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</si>
  <si>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</si>
  <si>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</si>
  <si>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</si>
  <si>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</si>
  <si>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</si>
  <si>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</si>
  <si>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</si>
  <si>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</si>
  <si>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</si>
  <si>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</si>
  <si>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</si>
  <si>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</si>
  <si>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</si>
  <si>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</si>
  <si>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</si>
  <si>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</si>
  <si>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</si>
  <si>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</si>
  <si>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</si>
  <si>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</si>
  <si>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</si>
  <si>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</si>
  <si>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</si>
  <si>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</si>
  <si>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</si>
  <si>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</si>
  <si>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</si>
  <si>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</si>
  <si>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</si>
  <si>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</si>
  <si>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</si>
  <si>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</si>
  <si>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</si>
  <si>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</si>
  <si>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</si>
  <si>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</si>
  <si>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</si>
  <si>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</si>
  <si>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</si>
  <si>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</si>
  <si>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</si>
  <si>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</si>
  <si>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</si>
  <si>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</si>
  <si>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</si>
  <si>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</si>
  <si>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</si>
  <si>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</si>
  <si>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</si>
  <si>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</si>
  <si>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</si>
  <si>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</si>
  <si>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</si>
  <si>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</si>
  <si>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</si>
  <si>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</si>
  <si>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</si>
  <si>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</si>
  <si>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</si>
  <si>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</si>
  <si>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</si>
  <si>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</si>
  <si>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</si>
  <si>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</si>
  <si>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</si>
  <si>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</si>
  <si>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</si>
  <si>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</si>
  <si>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</si>
  <si>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</si>
  <si>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</si>
  <si>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</si>
  <si>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</si>
  <si>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</si>
  <si>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</si>
  <si>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</si>
  <si>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</si>
  <si>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</si>
  <si>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</si>
  <si>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</si>
  <si>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</si>
  <si>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</si>
  <si>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</si>
  <si>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</si>
  <si>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</si>
  <si>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</si>
  <si>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</si>
  <si>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</si>
  <si>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</si>
  <si>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</si>
  <si>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</si>
  <si>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</si>
  <si>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</si>
  <si>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</si>
  <si>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</si>
  <si>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</si>
  <si>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</si>
  <si>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</si>
  <si>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</si>
  <si>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</si>
  <si>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</si>
  <si>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</si>
  <si>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</si>
  <si>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</si>
  <si>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</si>
  <si>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</si>
  <si>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</si>
  <si>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</si>
  <si>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</si>
  <si>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</si>
  <si>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</si>
  <si>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</si>
  <si>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</si>
  <si>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</si>
  <si>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</si>
  <si>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</si>
  <si>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</si>
  <si>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</si>
  <si>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</si>
  <si>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</si>
  <si>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</si>
  <si>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</si>
  <si>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</si>
  <si>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</si>
  <si>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</si>
  <si>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</si>
  <si>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</si>
  <si>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</si>
  <si>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</si>
  <si>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</si>
  <si>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</si>
  <si>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</si>
  <si>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</si>
  <si>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</si>
  <si>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</si>
  <si>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</si>
  <si>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</si>
  <si>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</si>
  <si>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</si>
  <si>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</si>
  <si>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</si>
  <si>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</si>
  <si>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</si>
  <si>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</si>
  <si>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</si>
  <si>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</si>
  <si>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</si>
  <si>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</si>
  <si>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</si>
  <si>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</si>
  <si>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</si>
  <si>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</si>
  <si>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</si>
  <si>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</si>
  <si>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</si>
  <si>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</si>
  <si>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</si>
  <si>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</si>
  <si>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</si>
  <si>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</si>
  <si>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</si>
  <si>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</si>
  <si>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</si>
  <si>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</si>
  <si>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</si>
  <si>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</si>
  <si>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</si>
  <si>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</si>
  <si>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</si>
  <si>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</si>
  <si>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</si>
  <si>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</si>
  <si>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</si>
  <si>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</si>
  <si>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</si>
  <si>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</si>
  <si>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</si>
  <si>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</si>
  <si>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</si>
  <si>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</si>
  <si>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</si>
  <si>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</si>
  <si>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</si>
  <si>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</si>
  <si>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</si>
  <si>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</si>
  <si>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</si>
  <si>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</si>
  <si>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</si>
  <si>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</si>
  <si>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</si>
  <si>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</si>
  <si>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</si>
  <si>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</si>
  <si>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</si>
  <si>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</si>
  <si>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</si>
  <si>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</si>
  <si>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</si>
  <si>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</si>
  <si>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</si>
  <si>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</si>
  <si>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</si>
  <si>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</si>
  <si>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</si>
  <si>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</si>
  <si>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</si>
  <si>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</si>
  <si>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</si>
  <si>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</si>
  <si>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</si>
  <si>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</si>
  <si>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</si>
  <si>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</si>
  <si>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</si>
  <si>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</si>
  <si>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</si>
  <si>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</si>
  <si>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</si>
  <si>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</si>
  <si>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</si>
  <si>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</si>
  <si>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</si>
  <si>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</si>
  <si>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</si>
  <si>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</si>
  <si>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</si>
  <si>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</si>
  <si>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</si>
  <si>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</si>
  <si>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</si>
  <si>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</si>
  <si>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</si>
  <si>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</si>
  <si>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</si>
  <si>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</si>
  <si>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</si>
  <si>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</si>
  <si>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</si>
  <si>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</si>
  <si>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</si>
  <si>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</si>
  <si>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</si>
  <si>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</si>
  <si>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</si>
  <si>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</si>
  <si>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</si>
  <si>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</si>
  <si>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</si>
  <si>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</si>
  <si>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</si>
  <si>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</si>
  <si>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</si>
  <si>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</si>
  <si>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</si>
  <si>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</si>
  <si>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</si>
  <si>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</si>
  <si>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</si>
  <si>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</si>
  <si>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</si>
  <si>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</si>
  <si>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</si>
  <si>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</si>
  <si>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</si>
  <si>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</si>
  <si>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</si>
  <si>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</si>
  <si>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</si>
  <si>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</si>
  <si>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</si>
  <si>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</si>
  <si>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</si>
  <si>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</si>
  <si>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</si>
  <si>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</si>
  <si>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</si>
  <si>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</si>
  <si>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</si>
  <si>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</si>
  <si>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</si>
  <si>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</si>
  <si>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</si>
  <si>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</si>
  <si>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</si>
  <si>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</si>
  <si>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</si>
  <si>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</si>
  <si>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</si>
  <si>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</si>
  <si>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</si>
  <si>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</si>
  <si>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</si>
  <si>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</si>
  <si>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</si>
  <si>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</si>
  <si>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</si>
  <si>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</si>
  <si>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</si>
  <si>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</si>
  <si>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</si>
  <si>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</si>
  <si>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</si>
  <si>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</si>
  <si>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</si>
  <si>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</si>
  <si>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</si>
  <si>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</si>
  <si>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</si>
  <si>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</si>
  <si>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</si>
  <si>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</si>
  <si>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</si>
  <si>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</si>
  <si>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</si>
  <si>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</si>
  <si>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</si>
  <si>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</si>
  <si>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</si>
  <si>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</si>
  <si>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</si>
  <si>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</si>
  <si>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</si>
  <si>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</si>
  <si>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</si>
  <si>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</si>
  <si>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</si>
  <si>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</si>
  <si>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</si>
  <si>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</si>
  <si>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</si>
  <si>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</si>
  <si>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</si>
  <si>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</si>
  <si>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</si>
  <si>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</si>
  <si>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</si>
  <si>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</si>
  <si>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</si>
  <si>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</si>
  <si>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</si>
  <si>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</si>
  <si>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</si>
  <si>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</si>
  <si>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</si>
  <si>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</si>
  <si>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</si>
  <si>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</si>
  <si>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</si>
  <si>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</si>
  <si>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</si>
  <si>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</si>
  <si>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</si>
  <si>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</si>
  <si>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</si>
  <si>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</si>
  <si>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</si>
  <si>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</si>
  <si>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</si>
  <si>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</si>
  <si>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</si>
  <si>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</si>
  <si>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</si>
  <si>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</si>
  <si>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</si>
  <si>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</si>
  <si>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</si>
  <si>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</si>
  <si>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</si>
  <si>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</si>
  <si>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</si>
  <si>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</si>
  <si>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</si>
  <si>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</si>
  <si>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</si>
  <si>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</si>
  <si>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</si>
  <si>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</si>
  <si>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</si>
  <si>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</si>
  <si>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</si>
  <si>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</si>
  <si>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</si>
  <si>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</si>
  <si>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</si>
  <si>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</si>
  <si>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</si>
  <si>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</si>
  <si>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</si>
  <si>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</si>
  <si>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</si>
  <si>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</si>
  <si>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</si>
  <si>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</si>
  <si>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</si>
  <si>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</si>
  <si>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</si>
  <si>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</si>
  <si>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</si>
  <si>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</si>
  <si>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</si>
  <si>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</si>
  <si>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</si>
  <si>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</si>
  <si>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</si>
  <si>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</si>
  <si>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</si>
  <si>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</si>
  <si>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</si>
  <si>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</si>
  <si>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</si>
  <si>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</si>
  <si>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</si>
  <si>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</si>
  <si>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</si>
  <si>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</si>
  <si>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</si>
  <si>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</si>
  <si>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</si>
  <si>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</si>
  <si>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</si>
  <si>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</si>
  <si>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</si>
  <si>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</si>
  <si>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</si>
  <si>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</si>
  <si>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</si>
  <si>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</si>
  <si>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</si>
  <si>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</si>
  <si>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</si>
  <si>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</si>
  <si>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</si>
  <si>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</si>
  <si>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</si>
  <si>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</si>
  <si>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</si>
  <si>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</si>
  <si>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</si>
  <si>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</si>
  <si>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</si>
  <si>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</si>
  <si>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</si>
  <si>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</si>
  <si>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</si>
  <si>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</si>
  <si>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</si>
  <si>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</si>
  <si>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</si>
  <si>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</si>
  <si>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</si>
  <si>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</si>
  <si>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</si>
  <si>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</si>
  <si>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</si>
  <si>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</si>
  <si>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</si>
  <si>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</si>
  <si>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</si>
  <si>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</si>
  <si>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</si>
  <si>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</si>
  <si>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</si>
  <si>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</si>
  <si>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</si>
  <si>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</si>
  <si>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</si>
  <si>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</si>
  <si>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</si>
  <si>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</si>
  <si>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</si>
  <si>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</si>
  <si>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</si>
  <si>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</si>
  <si>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</si>
  <si>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</si>
  <si>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</si>
  <si>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</si>
  <si>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</si>
  <si>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</si>
  <si>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</si>
  <si>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</si>
  <si>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</si>
  <si>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</si>
  <si>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</si>
  <si>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</si>
  <si>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</si>
  <si>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</si>
  <si>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</si>
  <si>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</si>
  <si>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</si>
  <si>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</si>
  <si>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</si>
  <si>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</si>
  <si>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</si>
  <si>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</si>
  <si>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</si>
  <si>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</si>
  <si>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</si>
  <si>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</si>
  <si>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</si>
  <si>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</si>
  <si>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</si>
  <si>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</si>
  <si>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</si>
  <si>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</si>
  <si>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</si>
  <si>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</si>
  <si>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</si>
  <si>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</si>
  <si>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</si>
  <si>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</si>
  <si>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</si>
  <si>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</si>
  <si>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</si>
  <si>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</si>
  <si>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</si>
  <si>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</si>
  <si>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</si>
  <si>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</si>
  <si>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</si>
  <si>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</si>
  <si>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</si>
  <si>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</si>
  <si>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</si>
  <si>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</si>
  <si>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</si>
  <si>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</si>
  <si>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</si>
  <si>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</si>
  <si>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</si>
  <si>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</si>
  <si>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</si>
  <si>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</si>
  <si>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</si>
  <si>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</si>
  <si>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</si>
  <si>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</si>
  <si>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</si>
  <si>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</si>
  <si>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</si>
  <si>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</si>
  <si>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</si>
  <si>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</si>
  <si>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</si>
  <si>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</si>
  <si>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</si>
  <si>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</si>
  <si>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</si>
  <si>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</si>
  <si>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</si>
  <si>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</si>
  <si>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</si>
  <si>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</si>
  <si>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</si>
  <si>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</si>
  <si>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</si>
  <si>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</si>
  <si>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</si>
  <si>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</si>
  <si>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</si>
  <si>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</si>
  <si>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</si>
  <si>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</si>
  <si>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</si>
  <si>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</si>
  <si>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</si>
  <si>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</si>
  <si>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</si>
  <si>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</si>
  <si>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</si>
  <si>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</si>
  <si>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</si>
  <si>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</si>
  <si>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</si>
  <si>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</si>
  <si>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</si>
  <si>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</si>
  <si>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</si>
  <si>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</si>
  <si>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</si>
  <si>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</si>
  <si>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</si>
  <si>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</si>
  <si>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</si>
  <si>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</si>
  <si>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</si>
  <si>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</si>
  <si>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</si>
  <si>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</si>
  <si>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</si>
  <si>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</si>
  <si>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</si>
  <si>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</si>
  <si>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</si>
  <si>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</si>
  <si>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</si>
  <si>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</si>
  <si>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</si>
  <si>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</si>
  <si>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</si>
  <si>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</si>
  <si>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</si>
  <si>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</si>
  <si>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</si>
  <si>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</si>
  <si>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</si>
  <si>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</si>
  <si>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</si>
  <si>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</si>
  <si>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</si>
  <si>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</si>
  <si>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</si>
  <si>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</si>
  <si>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</si>
  <si>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</si>
  <si>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</si>
  <si>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</si>
  <si>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</si>
  <si>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</si>
  <si>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</si>
  <si>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</si>
  <si>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</si>
  <si>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</si>
  <si>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</si>
  <si>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</si>
  <si>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</si>
  <si>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</si>
  <si>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</si>
  <si>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</si>
  <si>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</si>
  <si>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</si>
  <si>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</si>
  <si>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</si>
  <si>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</si>
  <si>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</si>
  <si>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</si>
  <si>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</si>
  <si>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</si>
  <si>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</si>
  <si>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</si>
  <si>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</si>
  <si>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</si>
  <si>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</si>
  <si>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</si>
  <si>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</si>
  <si>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</si>
  <si>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</si>
  <si>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</si>
  <si>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</si>
  <si>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</si>
  <si>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</si>
  <si>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</si>
  <si>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</si>
  <si>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</si>
  <si>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</si>
  <si>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</si>
  <si>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</si>
  <si>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</si>
  <si>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</si>
  <si>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</si>
  <si>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</si>
  <si>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</si>
  <si>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</si>
  <si>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</si>
  <si>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</si>
  <si>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</si>
  <si>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</si>
  <si>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</si>
  <si>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</si>
  <si>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</si>
  <si>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</si>
  <si>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</si>
  <si>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</si>
  <si>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</si>
  <si>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</si>
  <si>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</si>
  <si>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</si>
  <si>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</si>
  <si>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</si>
  <si>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</si>
  <si>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</si>
  <si>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</si>
  <si>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</si>
  <si>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</si>
  <si>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</si>
  <si>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</si>
  <si>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</si>
  <si>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</si>
  <si>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</si>
  <si>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</si>
  <si>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</si>
  <si>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</si>
  <si>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</si>
  <si>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</si>
  <si>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</si>
  <si>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</si>
  <si>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</si>
  <si>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</si>
  <si>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</si>
  <si>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</si>
  <si>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</si>
  <si>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</si>
  <si>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</si>
  <si>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</si>
  <si>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</si>
  <si>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</si>
  <si>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</si>
  <si>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</si>
  <si>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</si>
  <si>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</si>
  <si>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</si>
  <si>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</si>
  <si>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</si>
  <si>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</si>
  <si>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</si>
  <si>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</si>
  <si>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</si>
  <si>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</si>
  <si>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</si>
  <si>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</si>
  <si>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</si>
  <si>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</si>
  <si>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</si>
  <si>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</si>
  <si>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</si>
  <si>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</si>
  <si>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</si>
  <si>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</si>
  <si>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</si>
  <si>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</si>
  <si>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</si>
  <si>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</si>
  <si>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</si>
  <si>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</si>
  <si>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</si>
  <si>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</si>
  <si>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</si>
  <si>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</si>
  <si>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</si>
  <si>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</si>
  <si>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</si>
  <si>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</si>
  <si>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</si>
  <si>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</si>
  <si>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</si>
  <si>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</si>
  <si>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</si>
  <si>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</si>
  <si>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</si>
  <si>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</si>
  <si>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</si>
  <si>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</si>
  <si>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</si>
  <si>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</si>
  <si>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</si>
  <si>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</si>
  <si>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</si>
  <si>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</si>
  <si>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</si>
  <si>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</si>
  <si>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</si>
  <si>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</si>
  <si>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</si>
  <si>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</si>
  <si>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</si>
  <si>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</si>
  <si>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</si>
  <si>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</si>
  <si>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</si>
  <si>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</si>
  <si>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</si>
  <si>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</si>
  <si>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</si>
  <si>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</si>
  <si>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</si>
  <si>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</si>
  <si>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</si>
  <si>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</si>
  <si>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</si>
  <si>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</si>
  <si>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</si>
  <si>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</si>
  <si>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</si>
  <si>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</si>
  <si>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</si>
  <si>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</si>
  <si>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</si>
  <si>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</si>
  <si>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</si>
  <si>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</si>
  <si>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</si>
  <si>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</si>
  <si>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</si>
  <si>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</si>
  <si>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</si>
  <si>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</si>
  <si>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</si>
  <si>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</si>
  <si>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</si>
  <si>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</si>
  <si>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</si>
  <si>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</si>
  <si>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</si>
  <si>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</si>
  <si>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</si>
  <si>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</si>
  <si>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</si>
  <si>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</si>
  <si>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</si>
  <si>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</si>
  <si>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</si>
  <si>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</si>
  <si>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</si>
  <si>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</si>
  <si>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</si>
  <si>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</si>
  <si>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</si>
  <si>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</si>
  <si>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</si>
  <si>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</si>
  <si>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</si>
  <si>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</si>
  <si>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</si>
  <si>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</si>
  <si>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</si>
  <si>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</si>
  <si>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</si>
  <si>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</si>
  <si>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</si>
  <si>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</si>
  <si>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</si>
  <si>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</si>
  <si>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</si>
  <si>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</si>
  <si>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</si>
  <si>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</si>
  <si>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</si>
  <si>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</si>
  <si>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</si>
  <si>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</si>
  <si>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</si>
  <si>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</si>
  <si>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</si>
  <si>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</si>
  <si>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</si>
  <si>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</si>
  <si>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</si>
  <si>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</si>
  <si>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</si>
  <si>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</si>
  <si>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</si>
  <si>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</si>
  <si>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</si>
  <si>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</si>
  <si>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</si>
  <si>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</si>
  <si>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</si>
  <si>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</si>
  <si>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</si>
  <si>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</si>
  <si>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</si>
  <si>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</si>
  <si>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</si>
  <si>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</si>
  <si>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</si>
  <si>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</si>
  <si>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</si>
  <si>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</si>
  <si>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</si>
  <si>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</si>
  <si>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</si>
  <si>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</si>
  <si>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</si>
  <si>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</si>
  <si>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</si>
  <si>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</si>
  <si>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</si>
  <si>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</si>
  <si>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</si>
  <si>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</si>
  <si>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</si>
  <si>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</si>
  <si>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</si>
  <si>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</si>
  <si>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</si>
  <si>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</si>
  <si>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</si>
  <si>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</si>
  <si>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</si>
  <si>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</si>
  <si>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</si>
  <si>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</si>
  <si>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</si>
  <si>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</si>
  <si>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</si>
  <si>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</si>
  <si>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</si>
  <si>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</si>
  <si>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</si>
  <si>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</si>
  <si>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</si>
  <si>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</si>
  <si>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</si>
  <si>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</si>
  <si>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</si>
  <si>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</si>
  <si>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</si>
  <si>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</si>
  <si>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</si>
  <si>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</si>
  <si>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</si>
  <si>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</si>
  <si>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</si>
  <si>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</si>
  <si>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</si>
  <si>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</si>
  <si>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</si>
  <si>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</si>
  <si>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</si>
  <si>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</si>
  <si>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</si>
  <si>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</si>
  <si>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</si>
  <si>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</si>
  <si>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</si>
  <si>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</si>
  <si>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</si>
  <si>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</si>
  <si>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</si>
  <si>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</si>
  <si>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</si>
  <si>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</si>
  <si>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</si>
  <si>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</si>
  <si>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</si>
  <si>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</si>
  <si>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</si>
  <si>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</si>
  <si>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</si>
  <si>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</si>
  <si>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</si>
  <si>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</si>
  <si>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</si>
  <si>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</si>
  <si>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</si>
  <si>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</si>
  <si>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</si>
  <si>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</si>
  <si>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</si>
  <si>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</si>
  <si>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</si>
  <si>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</si>
  <si>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</si>
  <si>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</si>
  <si>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</si>
  <si>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</si>
  <si>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</si>
  <si>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</si>
  <si>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</si>
  <si>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</si>
  <si>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</si>
  <si>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</si>
  <si>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</si>
  <si>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</si>
  <si>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</si>
  <si>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</si>
  <si>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</si>
  <si>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</si>
  <si>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</si>
  <si>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</si>
  <si>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</si>
  <si>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</si>
  <si>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</si>
  <si>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</si>
  <si>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</si>
  <si>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</si>
  <si>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</si>
  <si>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</si>
  <si>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</si>
  <si>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</si>
  <si>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</si>
  <si>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</si>
  <si>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</si>
  <si>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</si>
  <si>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</si>
  <si>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</si>
  <si>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</si>
  <si>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</si>
  <si>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</si>
  <si>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</si>
  <si>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</si>
  <si>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</si>
  <si>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</si>
  <si>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</si>
  <si>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</si>
  <si>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</si>
  <si>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</si>
  <si>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</si>
  <si>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</si>
  <si>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</si>
  <si>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</si>
  <si>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</si>
  <si>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</si>
  <si>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</si>
  <si>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</si>
  <si>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</si>
  <si>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</si>
  <si>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</si>
  <si>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</si>
  <si>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</si>
  <si>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</si>
  <si>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</si>
  <si>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</si>
  <si>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</si>
  <si>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</si>
  <si>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</si>
  <si>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</si>
  <si>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</si>
  <si>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</si>
  <si>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</si>
  <si>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</si>
  <si>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</si>
  <si>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</si>
  <si>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</si>
  <si>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</si>
  <si>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</si>
  <si>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</si>
  <si>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</si>
  <si>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</si>
  <si>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</si>
  <si>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</si>
  <si>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</si>
  <si>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</si>
  <si>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</si>
  <si>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</si>
  <si>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</si>
  <si>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</si>
  <si>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</si>
  <si>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</si>
  <si>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</si>
  <si>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</si>
  <si>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</si>
  <si>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</si>
  <si>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</si>
  <si>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</si>
  <si>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</si>
  <si>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</si>
  <si>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</si>
  <si>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</si>
  <si>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</si>
  <si>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</si>
  <si>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</si>
  <si>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</si>
  <si>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</si>
  <si>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</si>
  <si>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</si>
  <si>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</si>
  <si>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</si>
  <si>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</si>
  <si>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</si>
  <si>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</si>
  <si>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</si>
  <si>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</si>
  <si>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</si>
  <si>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</si>
  <si>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</si>
  <si>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</si>
  <si>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</si>
  <si>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</si>
  <si>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</si>
  <si>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</si>
  <si>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</si>
  <si>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</si>
  <si>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</si>
  <si>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</si>
  <si>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</si>
  <si>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</si>
  <si>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</si>
  <si>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</si>
  <si>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</si>
  <si>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</si>
  <si>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</si>
  <si>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</si>
  <si>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</si>
  <si>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</si>
  <si>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</si>
  <si>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</si>
  <si>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</si>
  <si>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</si>
  <si>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</si>
  <si>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</si>
  <si>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</si>
  <si>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</si>
  <si>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</si>
  <si>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</si>
  <si>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</si>
  <si>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</si>
  <si>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</si>
  <si>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</si>
  <si>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</si>
  <si>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</si>
  <si>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</si>
  <si>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</si>
  <si>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</si>
  <si>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</si>
  <si>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</si>
  <si>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</si>
  <si>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</si>
  <si>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</si>
  <si>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</si>
  <si>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</si>
  <si>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</si>
  <si>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</si>
  <si>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</si>
  <si>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</si>
  <si>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</si>
  <si>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</si>
  <si>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</si>
  <si>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</si>
  <si>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</si>
  <si>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</si>
  <si>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</si>
  <si>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</si>
  <si>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</si>
  <si>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</si>
  <si>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</si>
  <si>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</si>
  <si>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</si>
  <si>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</si>
  <si>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</si>
  <si>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</si>
  <si>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</si>
  <si>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</si>
  <si>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</si>
  <si>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</si>
  <si>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</si>
  <si>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</si>
  <si>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</si>
  <si>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</si>
  <si>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</si>
  <si>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</si>
  <si>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</si>
  <si>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</si>
  <si>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</si>
  <si>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</si>
  <si>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</si>
  <si>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</si>
  <si>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</si>
  <si>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</si>
  <si>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</si>
  <si>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</si>
  <si>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</si>
  <si>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</si>
  <si>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</si>
  <si>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</si>
  <si>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</si>
  <si>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</si>
  <si>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</si>
  <si>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</si>
  <si>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</si>
  <si>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</si>
  <si>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</si>
  <si>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</si>
  <si>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</si>
  <si>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</si>
  <si>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</si>
  <si>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</si>
  <si>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</si>
  <si>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</si>
  <si>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</si>
  <si>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</si>
  <si>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</si>
  <si>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</si>
  <si>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</si>
  <si>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</si>
  <si>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</si>
  <si>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</si>
  <si>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</si>
  <si>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</si>
  <si>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</si>
  <si>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</si>
  <si>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</si>
  <si>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</si>
  <si>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</si>
  <si>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</si>
  <si>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</si>
  <si>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</si>
  <si>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</si>
  <si>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</si>
  <si>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</si>
  <si>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</si>
  <si>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</si>
  <si>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</si>
  <si>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</si>
  <si>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</si>
  <si>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</si>
  <si>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</si>
  <si>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</si>
  <si>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</si>
  <si>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</si>
  <si>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</si>
  <si>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</si>
  <si>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</si>
  <si>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</si>
  <si>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</si>
  <si>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</si>
  <si>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</si>
  <si>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</si>
  <si>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</si>
  <si>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</si>
  <si>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</si>
  <si>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</si>
  <si>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</si>
  <si>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</si>
  <si>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</si>
  <si>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</si>
  <si>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</si>
  <si>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</si>
  <si>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</si>
  <si>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</si>
  <si>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</si>
  <si>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</si>
  <si>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</si>
  <si>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</si>
  <si>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</si>
  <si>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</si>
  <si>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</si>
  <si>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</si>
  <si>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</si>
  <si>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</si>
  <si>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</si>
  <si>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</si>
  <si>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</si>
  <si>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</si>
  <si>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</si>
  <si>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</si>
  <si>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</si>
  <si>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</si>
  <si>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</si>
  <si>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</si>
  <si>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</si>
  <si>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</si>
  <si>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</si>
  <si>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</si>
  <si>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</si>
  <si>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</si>
  <si>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</si>
  <si>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</si>
  <si>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</si>
  <si>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</si>
  <si>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</si>
  <si>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</si>
  <si>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</si>
  <si>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</si>
  <si>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</si>
  <si>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</si>
  <si>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</si>
  <si>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</si>
  <si>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</si>
  <si>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</si>
  <si>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</si>
  <si>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</si>
  <si>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</si>
  <si>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</si>
  <si>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</si>
  <si>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</si>
  <si>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</si>
  <si>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</si>
  <si>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</si>
  <si>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</si>
  <si>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</si>
  <si>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</si>
  <si>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</si>
  <si>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</si>
  <si>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</si>
  <si>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</si>
  <si>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</si>
  <si>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</si>
  <si>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</si>
  <si>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</si>
  <si>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</si>
  <si>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</si>
  <si>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</si>
  <si>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</si>
  <si>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</si>
  <si>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</si>
  <si>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</si>
  <si>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</si>
  <si>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</si>
  <si>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</si>
  <si>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</si>
  <si>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</si>
  <si>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</si>
  <si>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</si>
  <si>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</si>
  <si>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</si>
  <si>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</si>
  <si>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</si>
  <si>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</si>
  <si>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</si>
  <si>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</si>
  <si>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</si>
  <si>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</si>
  <si>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</si>
  <si>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</si>
  <si>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</si>
  <si>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</si>
  <si>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</si>
  <si>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</si>
  <si>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</si>
  <si>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</si>
  <si>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</si>
  <si>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</si>
  <si>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</si>
  <si>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</si>
  <si>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</si>
  <si>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</si>
  <si>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</si>
  <si>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</si>
  <si>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</si>
  <si>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</si>
  <si>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</si>
  <si>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</si>
  <si>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</si>
  <si>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</si>
  <si>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</si>
  <si>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</si>
  <si>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</si>
  <si>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</si>
  <si>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</si>
  <si>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</si>
  <si>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</si>
  <si>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</si>
  <si>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</si>
  <si>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</si>
  <si>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</si>
  <si>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</si>
  <si>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</si>
  <si>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</si>
  <si>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</si>
  <si>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</si>
  <si>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</si>
  <si>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</si>
  <si>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</si>
  <si>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</si>
  <si>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</si>
  <si>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</si>
  <si>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</si>
  <si>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</si>
  <si>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</si>
  <si>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</si>
  <si>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</si>
  <si>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</si>
  <si>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</si>
  <si>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</si>
  <si>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</si>
  <si>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</si>
  <si>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</si>
  <si>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</si>
  <si>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</si>
  <si>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</si>
  <si>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</si>
  <si>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</si>
  <si>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</si>
  <si>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</si>
  <si>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</si>
  <si>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</si>
  <si>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</si>
  <si>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</si>
  <si>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</si>
  <si>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</si>
  <si>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</si>
  <si>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</si>
  <si>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</si>
  <si>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</si>
  <si>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</si>
  <si>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</si>
  <si>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</si>
  <si>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</si>
  <si>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</si>
  <si>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</si>
  <si>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</si>
  <si>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</si>
  <si>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</si>
  <si>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</si>
  <si>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</si>
  <si>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</si>
  <si>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</si>
  <si>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</si>
  <si>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</si>
  <si>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</si>
  <si>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</si>
  <si>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</si>
  <si>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</si>
  <si>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</si>
  <si>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</si>
  <si>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</si>
  <si>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</si>
  <si>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</si>
  <si>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</si>
  <si>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</si>
  <si>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</si>
  <si>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</si>
  <si>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</si>
  <si>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</si>
  <si>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</si>
  <si>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</si>
  <si>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</si>
  <si>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</si>
  <si>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</si>
  <si>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</si>
  <si>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</si>
  <si>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</si>
  <si>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</si>
  <si>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</si>
  <si>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</si>
  <si>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</si>
  <si>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</si>
  <si>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</si>
  <si>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</si>
  <si>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</si>
  <si>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</si>
  <si>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</si>
  <si>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</si>
  <si>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</si>
  <si>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</si>
  <si>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</si>
  <si>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</si>
  <si>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</si>
  <si>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</si>
  <si>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</si>
  <si>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</si>
  <si>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</si>
  <si>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</si>
  <si>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</si>
  <si>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</si>
  <si>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</si>
  <si>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</si>
  <si>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</si>
  <si>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</si>
  <si>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</si>
  <si>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</si>
  <si>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</si>
  <si>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</si>
  <si>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</si>
  <si>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</si>
  <si>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</si>
  <si>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</si>
  <si>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</si>
  <si>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</si>
  <si>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</si>
  <si>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</si>
  <si>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</si>
  <si>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</si>
  <si>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</si>
  <si>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</si>
  <si>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</si>
  <si>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</si>
  <si>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</si>
  <si>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</si>
  <si>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</si>
  <si>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</si>
  <si>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</si>
  <si>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</si>
  <si>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</si>
  <si>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</si>
  <si>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</si>
  <si>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</si>
  <si>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</si>
  <si>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</si>
  <si>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</si>
  <si>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</si>
  <si>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</si>
  <si>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</si>
  <si>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</si>
  <si>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</si>
  <si>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</si>
  <si>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</si>
  <si>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</si>
  <si>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</si>
  <si>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</si>
  <si>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</si>
  <si>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</si>
  <si>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</si>
  <si>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</si>
  <si>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</si>
  <si>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</si>
  <si>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</si>
  <si>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</si>
  <si>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</si>
  <si>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</si>
  <si>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</si>
  <si>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</si>
  <si>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</si>
  <si>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</si>
  <si>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</si>
  <si>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</si>
  <si>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</si>
  <si>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</si>
  <si>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</si>
  <si>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</si>
  <si>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</si>
  <si>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</si>
  <si>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</si>
  <si>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</si>
  <si>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</si>
  <si>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</si>
  <si>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</si>
  <si>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</si>
  <si>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</si>
  <si>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</si>
  <si>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</si>
  <si>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</si>
  <si>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</si>
  <si>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</si>
  <si>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</si>
  <si>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</si>
  <si>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</si>
  <si>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</si>
  <si>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</si>
  <si>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</si>
  <si>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</si>
  <si>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</si>
  <si>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</si>
  <si>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</si>
  <si>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</si>
  <si>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</si>
  <si>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</si>
  <si>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</si>
  <si>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</si>
  <si>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</si>
  <si>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</si>
  <si>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</si>
  <si>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</si>
  <si>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</si>
  <si>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</si>
  <si>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</si>
  <si>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</si>
  <si>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</si>
  <si>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</si>
  <si>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</si>
  <si>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</si>
  <si>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</si>
  <si>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</si>
  <si>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</si>
  <si>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</si>
  <si>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</si>
  <si>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</si>
  <si>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</si>
  <si>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</si>
  <si>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</si>
  <si>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</si>
  <si>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</si>
  <si>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</si>
  <si>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</si>
  <si>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</si>
  <si>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</si>
  <si>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</si>
  <si>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</si>
  <si>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</si>
  <si>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</si>
  <si>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</si>
  <si>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</si>
  <si>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</si>
  <si>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</si>
  <si>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</si>
  <si>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</si>
  <si>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</si>
  <si>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</si>
  <si>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</si>
  <si>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</si>
  <si>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</si>
  <si>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</si>
  <si>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</si>
  <si>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</si>
  <si>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</si>
  <si>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</si>
  <si>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</si>
  <si>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</si>
  <si>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</si>
  <si>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</si>
  <si>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</si>
  <si>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</si>
  <si>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</si>
  <si>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</si>
  <si>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</si>
  <si>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</si>
  <si>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</si>
  <si>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</si>
  <si>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</si>
  <si>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</si>
  <si>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</si>
  <si>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</si>
  <si>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</si>
  <si>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</si>
  <si>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</si>
  <si>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</si>
  <si>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</si>
  <si>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</si>
  <si>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</si>
  <si>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</si>
  <si>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</si>
  <si>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</si>
  <si>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</si>
  <si>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</si>
  <si>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</si>
  <si>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</si>
  <si>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</si>
  <si>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</si>
  <si>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</si>
  <si>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</si>
  <si>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</si>
  <si>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</si>
  <si>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</si>
  <si>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</si>
  <si>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</si>
  <si>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</si>
  <si>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</si>
  <si>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</si>
  <si>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</si>
  <si>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</si>
  <si>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</si>
  <si>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</si>
  <si>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</si>
  <si>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</si>
  <si>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</si>
  <si>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</si>
  <si>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</si>
  <si>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</si>
  <si>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</si>
  <si>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</si>
  <si>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</si>
  <si>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</si>
  <si>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</si>
  <si>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</si>
  <si>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</si>
  <si>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</si>
  <si>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</si>
  <si>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</si>
  <si>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</si>
  <si>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</si>
  <si>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</si>
  <si>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</si>
  <si>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</si>
  <si>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</si>
  <si>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</si>
  <si>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</si>
  <si>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</si>
  <si>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</si>
  <si>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</si>
  <si>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</si>
  <si>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</si>
  <si>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</si>
  <si>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</si>
  <si>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</si>
  <si>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</si>
  <si>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</si>
  <si>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</si>
  <si>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</si>
  <si>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</si>
  <si>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</si>
  <si>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</si>
  <si>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</si>
  <si>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</si>
  <si>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</si>
  <si>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</si>
  <si>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</si>
  <si>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</si>
  <si>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</si>
  <si>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</si>
  <si>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</si>
  <si>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</si>
  <si>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</si>
  <si>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</si>
  <si>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</si>
  <si>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</si>
  <si>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</si>
  <si>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</si>
  <si>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</si>
  <si>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</si>
  <si>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</si>
  <si>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</si>
  <si>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</si>
  <si>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</si>
  <si>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</si>
  <si>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</si>
  <si>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</si>
  <si>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</si>
  <si>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</si>
  <si>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</si>
  <si>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</si>
  <si>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</si>
  <si>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</si>
  <si>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</si>
  <si>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</si>
  <si>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</si>
  <si>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</si>
  <si>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</si>
  <si>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</si>
  <si>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</si>
  <si>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</si>
  <si>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</si>
  <si>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</si>
  <si>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</si>
  <si>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</si>
  <si>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</si>
  <si>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</si>
  <si>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</si>
  <si>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</si>
  <si>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</si>
  <si>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</si>
  <si>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</si>
  <si>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</si>
  <si>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</si>
  <si>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</si>
  <si>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</si>
  <si>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</si>
  <si>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</si>
  <si>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</si>
  <si>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</si>
  <si>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</si>
  <si>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</si>
  <si>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</si>
  <si>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</si>
  <si>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</si>
  <si>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</si>
  <si>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</si>
  <si>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</si>
  <si>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</si>
  <si>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</si>
  <si>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</si>
  <si>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</si>
  <si>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</si>
  <si>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</si>
  <si>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</si>
  <si>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</si>
  <si>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</si>
  <si>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</si>
  <si>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</si>
  <si>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</si>
  <si>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</si>
  <si>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</si>
  <si>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</si>
  <si>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</si>
  <si>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</si>
  <si>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</si>
  <si>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</si>
  <si>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</si>
  <si>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</si>
  <si>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</si>
  <si>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</si>
  <si>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</si>
  <si>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</si>
  <si>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</si>
  <si>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</si>
  <si>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</si>
  <si>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</si>
  <si>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</si>
  <si>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</si>
  <si>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</si>
  <si>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</si>
  <si>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</si>
  <si>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</si>
  <si>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</si>
  <si>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</si>
  <si>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</si>
  <si>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</si>
  <si>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</si>
  <si>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</si>
  <si>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</si>
  <si>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</si>
  <si>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</si>
  <si>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</si>
  <si>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</si>
  <si>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</si>
  <si>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</si>
  <si>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</si>
  <si>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</si>
  <si>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</si>
  <si>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</si>
  <si>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</si>
  <si>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</si>
  <si>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</si>
  <si>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</si>
  <si>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</si>
  <si>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</si>
  <si>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</si>
  <si>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</si>
  <si>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</si>
  <si>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</si>
  <si>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</si>
  <si>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</si>
  <si>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</si>
  <si>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</si>
  <si>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</si>
  <si>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</si>
  <si>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</si>
  <si>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</si>
  <si>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</si>
  <si>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</si>
  <si>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</si>
  <si>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</si>
  <si>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</si>
  <si>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</si>
  <si>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</si>
  <si>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</si>
  <si>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</si>
  <si>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</si>
  <si>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</si>
  <si>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</si>
  <si>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</si>
  <si>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</si>
  <si>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</si>
  <si>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</si>
  <si>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</si>
  <si>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</si>
  <si>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</si>
  <si>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</si>
  <si>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</si>
  <si>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</si>
  <si>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</si>
  <si>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</si>
  <si>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</si>
  <si>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</si>
  <si>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</si>
  <si>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</si>
  <si>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</si>
  <si>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</si>
  <si>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</si>
  <si>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</si>
  <si>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</si>
  <si>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</si>
  <si>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</si>
  <si>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</si>
  <si>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</si>
  <si>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</si>
  <si>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</si>
  <si>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</si>
  <si>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</si>
  <si>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</si>
  <si>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</si>
  <si>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</si>
  <si>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</si>
  <si>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</si>
  <si>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</si>
  <si>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</si>
  <si>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</si>
  <si>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</si>
  <si>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</si>
  <si>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</si>
  <si>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</si>
  <si>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</si>
  <si>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</si>
  <si>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</si>
  <si>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</si>
  <si>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</si>
  <si>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</si>
  <si>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</si>
  <si>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</si>
  <si>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</si>
  <si>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</si>
  <si>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</si>
  <si>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</si>
  <si>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</si>
  <si>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</si>
  <si>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</si>
  <si>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</si>
  <si>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</si>
  <si>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</si>
  <si>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</si>
  <si>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</si>
  <si>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</si>
  <si>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</si>
  <si>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</si>
  <si>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</si>
  <si>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</si>
  <si>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</si>
  <si>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</si>
  <si>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</si>
  <si>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</si>
  <si>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</si>
  <si>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</si>
  <si>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</si>
  <si>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</si>
  <si>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</si>
  <si>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</si>
  <si>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</si>
  <si>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</si>
  <si>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</si>
  <si>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</si>
  <si>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</si>
  <si>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</si>
  <si>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</si>
  <si>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</si>
  <si>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</si>
  <si>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</si>
  <si>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</si>
  <si>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</si>
  <si>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</si>
  <si>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</si>
  <si>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</si>
  <si>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</si>
  <si>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</si>
  <si>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</si>
  <si>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</si>
  <si>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</si>
  <si>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</si>
  <si>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</si>
  <si>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</si>
  <si>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</si>
  <si>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</si>
  <si>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</si>
  <si>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</si>
  <si>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</si>
  <si>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</si>
  <si>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</si>
  <si>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</si>
  <si>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</si>
  <si>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</si>
  <si>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</si>
  <si>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</si>
  <si>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</si>
  <si>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</si>
  <si>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</si>
  <si>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</si>
  <si>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</si>
  <si>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</si>
  <si>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</si>
  <si>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</si>
  <si>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</si>
  <si>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</si>
  <si>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</si>
  <si>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</si>
  <si>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</si>
  <si>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</si>
  <si>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</si>
  <si>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</si>
  <si>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</si>
  <si>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</si>
  <si>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</si>
  <si>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</si>
  <si>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</si>
  <si>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</si>
  <si>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</si>
  <si>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</si>
  <si>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</si>
  <si>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</si>
  <si>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</si>
  <si>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</si>
  <si>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</si>
  <si>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</si>
  <si>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</si>
  <si>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</si>
  <si>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</si>
  <si>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</si>
  <si>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</si>
  <si>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</si>
  <si>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</si>
  <si>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</si>
  <si>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</si>
  <si>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</si>
  <si>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</si>
  <si>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</si>
  <si>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</si>
  <si>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</si>
  <si>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</si>
  <si>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</si>
  <si>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</si>
  <si>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</si>
  <si>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</si>
  <si>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</si>
  <si>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</si>
  <si>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</si>
  <si>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</si>
  <si>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</si>
  <si>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</si>
  <si>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</si>
  <si>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</si>
  <si>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</si>
  <si>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</si>
  <si>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</si>
  <si>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</si>
  <si>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</si>
  <si>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</si>
  <si>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</si>
  <si>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</si>
  <si>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</si>
  <si>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</si>
  <si>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</si>
  <si>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</si>
  <si>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</si>
  <si>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</si>
  <si>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</si>
  <si>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</si>
  <si>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</si>
  <si>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</si>
  <si>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</si>
  <si>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</si>
  <si>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</si>
  <si>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</si>
  <si>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</si>
  <si>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</si>
  <si>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</si>
  <si>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</si>
  <si>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</si>
  <si>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</si>
  <si>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</si>
  <si>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</si>
  <si>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</si>
  <si>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</si>
  <si>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</si>
  <si>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</si>
  <si>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</si>
  <si>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</si>
  <si>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</si>
  <si>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</si>
  <si>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</si>
  <si>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</si>
  <si>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</si>
  <si>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</si>
  <si>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</si>
  <si>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</si>
  <si>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</si>
  <si>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</si>
  <si>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</si>
  <si>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</si>
  <si>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</si>
  <si>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</si>
  <si>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</si>
  <si>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</si>
  <si>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</si>
  <si>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</si>
  <si>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</si>
  <si>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</si>
  <si>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</si>
  <si>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</si>
  <si>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</si>
  <si>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</si>
  <si>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</si>
  <si>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</si>
  <si>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</si>
  <si>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</si>
  <si>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</si>
  <si>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</si>
  <si>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</si>
  <si>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</si>
  <si>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</si>
  <si>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</si>
  <si>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</si>
  <si>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</si>
  <si>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</si>
  <si>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</si>
  <si>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</si>
  <si>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</si>
  <si>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</si>
  <si>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</si>
  <si>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</si>
  <si>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</si>
  <si>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</si>
  <si>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</si>
  <si>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</si>
  <si>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</si>
  <si>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</si>
  <si>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</si>
  <si>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</si>
  <si>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</si>
  <si>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</si>
  <si>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</si>
  <si>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</si>
  <si>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</si>
  <si>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</si>
  <si>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</si>
  <si>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</si>
  <si>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</si>
  <si>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</si>
  <si>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</si>
  <si>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</si>
  <si>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</si>
  <si>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</si>
  <si>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</si>
  <si>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</si>
  <si>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</si>
  <si>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</si>
  <si>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</si>
  <si>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</si>
  <si>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</si>
  <si>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</si>
  <si>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</si>
  <si>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</si>
  <si>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</si>
  <si>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</si>
  <si>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</si>
  <si>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</si>
  <si>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</si>
  <si>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</si>
  <si>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</si>
  <si>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</si>
  <si>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</si>
  <si>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</si>
  <si>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</si>
  <si>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</si>
  <si>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</si>
  <si>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</si>
  <si>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</si>
  <si>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</si>
  <si>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</si>
  <si>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</si>
  <si>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</si>
  <si>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</si>
  <si>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</si>
  <si>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</si>
  <si>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</si>
  <si>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</si>
  <si>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</si>
  <si>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</si>
  <si>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</si>
  <si>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</si>
  <si>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</si>
  <si>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</si>
  <si>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</si>
  <si>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</si>
  <si>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</si>
  <si>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</si>
  <si>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</si>
  <si>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</si>
  <si>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</si>
  <si>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</si>
  <si>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</si>
  <si>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</si>
  <si>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</si>
  <si>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</si>
  <si>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</si>
  <si>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</si>
  <si>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</si>
  <si>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</si>
  <si>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</si>
  <si>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</si>
  <si>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</si>
  <si>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</si>
  <si>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</si>
  <si>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</si>
  <si>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</si>
  <si>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</si>
  <si>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</si>
  <si>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</si>
  <si>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</si>
  <si>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</si>
  <si>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</si>
  <si>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</si>
  <si>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</si>
  <si>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</si>
  <si>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</si>
  <si>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</si>
  <si>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</si>
  <si>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</si>
  <si>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</si>
  <si>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</si>
  <si>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</si>
  <si>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</si>
  <si>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</si>
  <si>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</si>
  <si>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</si>
  <si>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</si>
  <si>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</si>
  <si>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</si>
  <si>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</si>
  <si>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</si>
  <si>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</si>
  <si>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</si>
  <si>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</si>
  <si>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</si>
  <si>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</si>
  <si>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</si>
  <si>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</si>
  <si>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</si>
  <si>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</si>
  <si>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</si>
  <si>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</si>
  <si>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</si>
  <si>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</si>
  <si>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</si>
  <si>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</si>
  <si>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</si>
  <si>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</si>
  <si>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</si>
  <si>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</si>
  <si>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</si>
  <si>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</si>
  <si>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</si>
  <si>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</si>
  <si>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</si>
  <si>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</si>
  <si>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</si>
  <si>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</si>
  <si>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</si>
  <si>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</si>
  <si>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</si>
  <si>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</si>
  <si>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</si>
  <si>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</si>
  <si>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</si>
  <si>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</si>
  <si>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</si>
  <si>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</si>
  <si>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</si>
  <si>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</si>
  <si>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</si>
  <si>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</si>
  <si>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</si>
  <si>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</si>
  <si>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</si>
  <si>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</si>
  <si>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</si>
  <si>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</si>
  <si>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</si>
  <si>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</si>
  <si>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</si>
  <si>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</si>
  <si>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</si>
  <si>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</si>
  <si>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</si>
  <si>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</si>
  <si>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</si>
  <si>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</si>
  <si>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</si>
  <si>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</si>
  <si>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</si>
  <si>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</si>
  <si>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</si>
  <si>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</si>
  <si>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</si>
  <si>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</si>
  <si>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</si>
  <si>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</si>
  <si>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</si>
  <si>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</si>
  <si>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</si>
  <si>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</si>
  <si>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</si>
  <si>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</si>
  <si>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</si>
  <si>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</si>
  <si>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</si>
  <si>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</si>
  <si>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</si>
  <si>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</si>
  <si>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</si>
  <si>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</si>
  <si>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</si>
  <si>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</si>
  <si>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</si>
  <si>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</si>
  <si>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</si>
  <si>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</si>
  <si>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</si>
  <si>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</si>
  <si>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</si>
  <si>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</si>
  <si>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</si>
  <si>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</si>
  <si>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</si>
  <si>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</si>
  <si>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</si>
  <si>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</si>
  <si>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</si>
  <si>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</si>
  <si>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</si>
  <si>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</si>
  <si>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</si>
  <si>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</si>
  <si>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</si>
  <si>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</si>
  <si>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</si>
  <si>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</si>
  <si>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</si>
  <si>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</si>
  <si>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</si>
  <si>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</si>
  <si>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</si>
  <si>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</si>
  <si>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</si>
  <si>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</si>
  <si>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</si>
  <si>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</si>
  <si>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</si>
  <si>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</si>
  <si>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</si>
  <si>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</si>
  <si>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</si>
  <si>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</si>
  <si>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</si>
  <si>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</si>
  <si>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</si>
  <si>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</si>
  <si>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</si>
  <si>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</si>
  <si>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</si>
  <si>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</si>
  <si>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</si>
  <si>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</si>
  <si>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</si>
  <si>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</si>
  <si>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</si>
  <si>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</si>
  <si>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</si>
  <si>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</si>
  <si>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</si>
  <si>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</si>
  <si>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</si>
  <si>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</si>
  <si>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</si>
  <si>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</si>
  <si>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</si>
  <si>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</si>
  <si>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</si>
  <si>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</si>
  <si>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</si>
  <si>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</si>
  <si>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</si>
  <si>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</si>
  <si>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</si>
  <si>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</si>
  <si>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</si>
  <si>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</si>
  <si>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</si>
  <si>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</si>
  <si>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</si>
  <si>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</si>
  <si>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</si>
  <si>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</si>
  <si>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</si>
  <si>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</si>
  <si>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</si>
  <si>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</si>
  <si>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</si>
  <si>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</si>
  <si>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</si>
  <si>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</si>
  <si>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</si>
  <si>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</si>
  <si>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</si>
  <si>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</si>
  <si>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</si>
  <si>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</si>
  <si>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</si>
  <si>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</si>
  <si>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</si>
  <si>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</si>
  <si>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</si>
  <si>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</si>
  <si>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</si>
  <si>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</si>
  <si>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</si>
  <si>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</si>
  <si>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</si>
  <si>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</si>
  <si>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</si>
  <si>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</si>
  <si>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</si>
  <si>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</si>
  <si>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</si>
  <si>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</si>
  <si>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</si>
  <si>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</si>
  <si>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</si>
  <si>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</si>
  <si>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</si>
  <si>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</si>
  <si>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</si>
  <si>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</si>
  <si>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</si>
  <si>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</si>
  <si>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</si>
  <si>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</si>
  <si>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</si>
  <si>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</si>
  <si>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</si>
  <si>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</si>
  <si>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</si>
  <si>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</si>
  <si>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</si>
  <si>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</si>
  <si>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</si>
  <si>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</si>
  <si>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</si>
  <si>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</si>
  <si>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</si>
  <si>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</si>
  <si>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</si>
  <si>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</si>
  <si>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</si>
  <si>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</si>
  <si>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</si>
  <si>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</si>
  <si>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</si>
  <si>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</si>
  <si>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</si>
  <si>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</si>
  <si>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</si>
  <si>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</si>
  <si>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</si>
  <si>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</si>
  <si>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</si>
  <si>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</si>
  <si>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</si>
  <si>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</si>
  <si>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</si>
  <si>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</si>
  <si>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</si>
  <si>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</si>
  <si>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</si>
  <si>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</si>
  <si>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</si>
  <si>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</si>
  <si>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</si>
  <si>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</si>
  <si>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</si>
  <si>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</si>
  <si>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</si>
  <si>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</si>
  <si>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</si>
  <si>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</si>
  <si>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</si>
  <si>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</si>
  <si>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</si>
  <si>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</si>
  <si>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</si>
  <si>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</si>
  <si>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</si>
  <si>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</si>
  <si>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</si>
  <si>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</si>
  <si>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</si>
  <si>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</si>
  <si>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</si>
  <si>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</si>
  <si>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</si>
  <si>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</si>
  <si>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</si>
  <si>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</si>
  <si>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</si>
  <si>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</si>
  <si>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</si>
  <si>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</si>
  <si>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</si>
  <si>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</si>
  <si>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</si>
  <si>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</si>
  <si>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</si>
  <si>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</si>
  <si>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</si>
  <si>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</si>
  <si>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</si>
  <si>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</si>
  <si>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</si>
  <si>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</si>
  <si>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</si>
  <si>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</si>
  <si>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</si>
  <si>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</si>
  <si>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</si>
  <si>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</si>
  <si>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</si>
  <si>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</si>
  <si>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</si>
  <si>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</si>
  <si>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</si>
  <si>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</si>
  <si>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</si>
  <si>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</si>
  <si>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</si>
  <si>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</si>
  <si>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</si>
  <si>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</si>
  <si>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</si>
  <si>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</si>
  <si>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</si>
  <si>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</si>
  <si>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</si>
  <si>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</si>
  <si>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</si>
  <si>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</si>
  <si>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</si>
  <si>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</si>
  <si>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</si>
  <si>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</si>
  <si>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</si>
  <si>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</si>
  <si>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</si>
  <si>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</si>
  <si>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</si>
  <si>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</si>
  <si>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</si>
  <si>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</si>
  <si>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</si>
  <si>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</si>
  <si>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</si>
  <si>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</si>
  <si>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</si>
  <si>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</si>
  <si>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</si>
  <si>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</si>
  <si>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</si>
  <si>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</si>
  <si>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</si>
  <si>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</si>
  <si>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</si>
  <si>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</si>
  <si>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</si>
  <si>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</si>
  <si>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</si>
  <si>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</si>
  <si>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</si>
  <si>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</si>
  <si>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</si>
  <si>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</si>
  <si>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</si>
  <si>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</si>
  <si>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</si>
  <si>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</si>
  <si>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</si>
  <si>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</si>
  <si>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</si>
  <si>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</si>
  <si>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</si>
  <si>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</si>
  <si>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</si>
  <si>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</si>
  <si>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</si>
  <si>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</si>
  <si>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</si>
  <si>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</si>
  <si>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</si>
  <si>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</si>
  <si>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</si>
  <si>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</si>
  <si>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</si>
  <si>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</si>
  <si>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</si>
  <si>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</si>
  <si>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</si>
  <si>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</si>
  <si>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</si>
  <si>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</si>
  <si>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</si>
  <si>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</si>
  <si>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</si>
  <si>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</si>
  <si>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</si>
  <si>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</si>
  <si>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</si>
  <si>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</si>
  <si>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</si>
  <si>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</si>
  <si>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</si>
  <si>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</si>
  <si>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</si>
  <si>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</si>
  <si>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</si>
  <si>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</si>
  <si>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</si>
  <si>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</si>
  <si>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</si>
  <si>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</si>
  <si>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</si>
  <si>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</si>
  <si>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</si>
  <si>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</si>
  <si>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</si>
  <si>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</si>
  <si>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</si>
  <si>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</si>
  <si>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</si>
  <si>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</si>
  <si>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</si>
  <si>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</si>
  <si>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</si>
  <si>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</si>
  <si>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</si>
  <si>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</si>
  <si>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</si>
  <si>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</si>
  <si>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</si>
  <si>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</si>
  <si>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</si>
  <si>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</si>
  <si>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</si>
  <si>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</si>
  <si>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</si>
  <si>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</si>
  <si>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</si>
  <si>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</si>
  <si>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</si>
  <si>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</si>
  <si>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</si>
  <si>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</si>
  <si>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</si>
  <si>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</si>
  <si>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</si>
  <si>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</si>
  <si>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</si>
  <si>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</si>
  <si>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</si>
  <si>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</si>
  <si>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</si>
  <si>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</si>
  <si>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</si>
  <si>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</si>
  <si>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</si>
  <si>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</si>
  <si>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</si>
  <si>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</si>
  <si>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</si>
  <si>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</si>
  <si>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</si>
  <si>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</si>
  <si>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</si>
  <si>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</si>
  <si>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</si>
  <si>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</si>
  <si>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</si>
  <si>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</si>
  <si>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</si>
  <si>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</si>
  <si>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</si>
  <si>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</si>
  <si>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</si>
  <si>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</si>
  <si>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</si>
  <si>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</si>
  <si>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</si>
  <si>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</si>
  <si>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</si>
  <si>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</si>
  <si>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</si>
  <si>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</si>
  <si>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</si>
  <si>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</si>
  <si>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</si>
  <si>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</si>
  <si>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</si>
  <si>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</si>
  <si>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</si>
  <si>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</si>
  <si>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</si>
  <si>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</si>
  <si>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</si>
  <si>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</si>
  <si>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</si>
  <si>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</si>
  <si>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</si>
  <si>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</si>
  <si>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</si>
  <si>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</si>
  <si>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</si>
  <si>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</si>
  <si>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</si>
  <si>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</si>
  <si>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</si>
  <si>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</si>
  <si>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</si>
  <si>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</si>
  <si>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</si>
  <si>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</si>
  <si>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</si>
  <si>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</si>
  <si>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</si>
  <si>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</si>
  <si>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</si>
  <si>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</si>
  <si>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</si>
  <si>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</si>
  <si>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</si>
  <si>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</si>
  <si>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</si>
  <si>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</si>
  <si>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</si>
  <si>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</si>
  <si>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</si>
  <si>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</si>
  <si>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</si>
  <si>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</si>
  <si>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</si>
  <si>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</si>
  <si>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</si>
  <si>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</si>
  <si>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</si>
  <si>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</si>
  <si>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</si>
  <si>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</si>
  <si>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</si>
  <si>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</si>
  <si>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</si>
  <si>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</si>
  <si>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</si>
  <si>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</si>
  <si>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</si>
  <si>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</si>
  <si>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</si>
  <si>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</si>
  <si>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</si>
  <si>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</si>
  <si>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</si>
  <si>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</si>
  <si>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</si>
  <si>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</si>
  <si>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</si>
  <si>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</si>
  <si>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</si>
  <si>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</si>
  <si>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</si>
  <si>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</si>
  <si>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</si>
  <si>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</si>
  <si>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</si>
  <si>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</si>
  <si>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</si>
  <si>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</si>
  <si>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</si>
  <si>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</si>
  <si>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</si>
  <si>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</si>
  <si>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</si>
  <si>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</si>
  <si>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</si>
  <si>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</si>
  <si>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</si>
  <si>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</si>
  <si>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</si>
  <si>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</si>
  <si>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</si>
  <si>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</si>
  <si>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</si>
  <si>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</si>
  <si>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</si>
  <si>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</si>
  <si>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</si>
  <si>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</si>
  <si>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</si>
  <si>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</si>
  <si>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</si>
  <si>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</si>
  <si>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</si>
  <si>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</si>
  <si>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</si>
  <si>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</si>
  <si>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</si>
  <si>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</si>
  <si>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</si>
  <si>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</si>
  <si>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</si>
  <si>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</si>
  <si>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</si>
  <si>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</si>
  <si>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</si>
  <si>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</si>
  <si>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</si>
  <si>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</si>
  <si>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</si>
  <si>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</si>
  <si>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</si>
  <si>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</si>
  <si>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</si>
  <si>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</si>
  <si>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</si>
  <si>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</si>
  <si>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</si>
  <si>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</si>
  <si>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</si>
  <si>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</si>
  <si>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</si>
  <si>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</si>
  <si>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</si>
  <si>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</si>
  <si>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</si>
  <si>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</si>
  <si>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</si>
  <si>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</si>
  <si>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</si>
  <si>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</si>
  <si>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</si>
  <si>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</si>
  <si>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</si>
  <si>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</si>
  <si>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</si>
  <si>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</si>
  <si>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</si>
  <si>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</si>
  <si>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</si>
  <si>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</si>
  <si>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</si>
  <si>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</si>
  <si>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</si>
  <si>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</si>
  <si>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</si>
  <si>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</si>
  <si>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</si>
  <si>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</si>
  <si>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</si>
  <si>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</si>
  <si>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</si>
  <si>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</si>
  <si>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</si>
  <si>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</si>
  <si>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</si>
  <si>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</si>
  <si>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</si>
  <si>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</si>
  <si>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</si>
  <si>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</si>
  <si>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</si>
  <si>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</si>
  <si>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</si>
  <si>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</si>
  <si>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</si>
  <si>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</si>
  <si>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</si>
  <si>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</si>
  <si>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</si>
  <si>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</si>
  <si>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</si>
  <si>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</si>
  <si>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</si>
  <si>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</si>
  <si>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</si>
  <si>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</si>
  <si>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</si>
  <si>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</si>
  <si>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</si>
  <si>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</si>
  <si>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</si>
  <si>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</si>
  <si>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</si>
  <si>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</si>
  <si>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</si>
  <si>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</si>
  <si>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</si>
  <si>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</si>
  <si>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</si>
  <si>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</si>
  <si>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</si>
  <si>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</si>
  <si>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</si>
  <si>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</si>
  <si>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</si>
  <si>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</si>
  <si>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</si>
  <si>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</si>
  <si>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</si>
  <si>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</si>
  <si>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</si>
  <si>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</si>
  <si>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</si>
  <si>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</si>
  <si>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</si>
  <si>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</si>
  <si>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</si>
  <si>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</si>
  <si>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</si>
  <si>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</si>
  <si>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</si>
  <si>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</si>
  <si>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</si>
  <si>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</si>
  <si>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</si>
  <si>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</si>
  <si>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</si>
  <si>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</si>
  <si>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</si>
  <si>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</si>
  <si>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</si>
  <si>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</si>
  <si>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</si>
  <si>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</si>
  <si>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</si>
  <si>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</si>
  <si>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</si>
  <si>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</si>
  <si>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</si>
  <si>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</si>
  <si>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</si>
  <si>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</si>
  <si>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</si>
  <si>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</si>
  <si>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</si>
  <si>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</si>
  <si>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</si>
  <si>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</si>
  <si>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</si>
  <si>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</si>
  <si>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</si>
  <si>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</si>
  <si>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</si>
  <si>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</si>
  <si>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</si>
  <si>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</si>
  <si>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</si>
  <si>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</si>
  <si>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</si>
  <si>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</si>
  <si>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</si>
  <si>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</si>
  <si>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</si>
  <si>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</si>
  <si>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</si>
  <si>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</si>
  <si>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</si>
  <si>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</si>
  <si>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</si>
  <si>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</si>
  <si>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</si>
  <si>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</si>
  <si>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</si>
  <si>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</si>
  <si>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</si>
  <si>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</si>
  <si>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</si>
  <si>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</si>
  <si>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</si>
  <si>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</si>
  <si>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</si>
  <si>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</si>
  <si>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</si>
  <si>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</si>
  <si>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</si>
  <si>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</si>
  <si>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</si>
  <si>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</si>
  <si>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</si>
  <si>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</si>
  <si>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</si>
  <si>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</si>
  <si>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</si>
  <si>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</si>
  <si>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</si>
  <si>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</si>
  <si>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</si>
  <si>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</si>
  <si>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</si>
  <si>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</si>
  <si>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</si>
  <si>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</si>
  <si>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</si>
  <si>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</si>
  <si>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</si>
  <si>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</si>
  <si>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</si>
  <si>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</si>
  <si>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</si>
  <si>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</si>
  <si>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</si>
  <si>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</si>
  <si>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</si>
  <si>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</si>
  <si>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</si>
  <si>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</si>
  <si>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</si>
  <si>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</si>
  <si>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</si>
  <si>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</si>
  <si>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</si>
  <si>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</si>
  <si>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</si>
  <si>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</si>
  <si>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</si>
  <si>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</si>
  <si>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</si>
  <si>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</si>
  <si>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</si>
  <si>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</si>
  <si>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</si>
  <si>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</si>
  <si>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</si>
  <si>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</si>
  <si>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</si>
  <si>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</si>
  <si>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</si>
  <si>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</si>
  <si>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</si>
  <si>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</si>
  <si>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</si>
  <si>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</si>
  <si>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</si>
  <si>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</si>
  <si>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</si>
  <si>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</si>
  <si>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</si>
  <si>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</si>
  <si>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</si>
  <si>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</si>
  <si>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</si>
  <si>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</si>
  <si>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</si>
  <si>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</si>
  <si>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</si>
  <si>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</si>
  <si>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</si>
  <si>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</si>
  <si>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</si>
  <si>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</si>
  <si>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</si>
  <si>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</si>
  <si>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</si>
  <si>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</si>
  <si>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</si>
  <si>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</si>
  <si>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</si>
  <si>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</si>
  <si>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</si>
  <si>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</si>
  <si>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</si>
  <si>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</si>
  <si>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</si>
  <si>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</si>
  <si>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</si>
  <si>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</si>
  <si>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</si>
  <si>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</si>
  <si>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</si>
  <si>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</si>
  <si>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</si>
  <si>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</si>
  <si>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</si>
  <si>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</si>
  <si>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</si>
  <si>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</si>
  <si>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</si>
  <si>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</si>
  <si>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</si>
  <si>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</si>
  <si>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</si>
  <si>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</si>
  <si>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</si>
  <si>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</si>
  <si>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</si>
  <si>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</si>
  <si>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</si>
  <si>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</si>
  <si>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</si>
  <si>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</si>
  <si>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</si>
  <si>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</si>
  <si>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</si>
  <si>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</si>
  <si>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</si>
  <si>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</si>
  <si>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</si>
  <si>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</si>
  <si>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</si>
  <si>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</si>
  <si>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</si>
  <si>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</si>
  <si>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</si>
  <si>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</si>
  <si>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</si>
  <si>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</si>
  <si>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</si>
  <si>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</si>
  <si>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</si>
  <si>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</si>
  <si>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</si>
  <si>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</si>
  <si>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</si>
  <si>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</si>
  <si>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</si>
  <si>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</si>
  <si>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</si>
  <si>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</si>
  <si>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</si>
  <si>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</si>
  <si>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</si>
  <si>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</si>
  <si>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</si>
  <si>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</si>
  <si>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</si>
  <si>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</si>
  <si>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</si>
  <si>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</si>
  <si>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</si>
  <si>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</si>
  <si>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</si>
  <si>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</si>
  <si>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</si>
  <si>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</si>
  <si>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</si>
  <si>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</si>
  <si>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</si>
  <si>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</si>
  <si>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</si>
  <si>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</si>
  <si>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</si>
  <si>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</si>
  <si>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</si>
  <si>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</si>
  <si>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</si>
  <si>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</si>
  <si>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</si>
  <si>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</si>
  <si>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</si>
  <si>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</si>
  <si>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</si>
  <si>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</si>
  <si>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</si>
  <si>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</si>
  <si>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</si>
  <si>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</si>
  <si>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</si>
  <si>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</si>
  <si>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</si>
  <si>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</si>
  <si>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</si>
  <si>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</si>
  <si>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</si>
  <si>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</si>
  <si>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</si>
  <si>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</si>
  <si>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</si>
  <si>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</si>
  <si>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</si>
  <si>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</si>
  <si>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</si>
  <si>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</si>
  <si>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</si>
  <si>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</si>
  <si>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</si>
  <si>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</si>
  <si>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</si>
  <si>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</si>
  <si>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</si>
  <si>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</si>
  <si>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</si>
  <si>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</si>
  <si>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</si>
  <si>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</si>
  <si>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</si>
  <si>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</si>
  <si>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</si>
  <si>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</si>
  <si>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</si>
  <si>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</si>
  <si>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</si>
  <si>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</si>
  <si>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</si>
  <si>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</si>
  <si>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</si>
  <si>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</si>
  <si>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</si>
  <si>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</si>
  <si>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</si>
  <si>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</si>
  <si>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</si>
  <si>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</si>
  <si>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</si>
  <si>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</si>
  <si>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</si>
  <si>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</si>
  <si>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</si>
  <si>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</si>
  <si>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</si>
  <si>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</si>
  <si>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</si>
  <si>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</si>
  <si>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</si>
  <si>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</si>
  <si>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</si>
  <si>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</si>
  <si>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</si>
  <si>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</si>
  <si>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</si>
  <si>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</si>
  <si>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</si>
  <si>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</si>
  <si>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</si>
  <si>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</si>
  <si>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</si>
  <si>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</si>
  <si>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</si>
  <si>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</si>
  <si>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</si>
  <si>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</si>
  <si>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</si>
  <si>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</si>
  <si>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</si>
  <si>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</si>
  <si>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</si>
  <si>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</si>
  <si>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</si>
  <si>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</si>
  <si>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</si>
  <si>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</si>
  <si>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</si>
  <si>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</si>
  <si>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</si>
  <si>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</si>
  <si>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</si>
  <si>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</si>
  <si>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</si>
  <si>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</si>
  <si>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</si>
  <si>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</si>
  <si>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</si>
  <si>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</si>
  <si>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</si>
  <si>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</si>
  <si>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</si>
  <si>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</si>
  <si>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</si>
  <si>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</si>
  <si>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</si>
  <si>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</si>
  <si>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</si>
  <si>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</si>
  <si>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</si>
  <si>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</si>
  <si>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</si>
  <si>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</si>
  <si>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</si>
  <si>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</si>
  <si>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</si>
  <si>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</si>
  <si>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</si>
  <si>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</si>
  <si>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</si>
  <si>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</si>
  <si>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</si>
  <si>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</si>
  <si>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</si>
  <si>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</si>
  <si>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</si>
  <si>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</si>
  <si>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</si>
  <si>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</si>
  <si>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</si>
  <si>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</si>
  <si>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</si>
  <si>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</si>
  <si>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</si>
  <si>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</si>
  <si>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</si>
  <si>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</si>
  <si>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</si>
  <si>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</si>
  <si>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</si>
  <si>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</si>
  <si>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</si>
  <si>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</si>
  <si>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</si>
  <si>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</si>
  <si>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</si>
  <si>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</si>
  <si>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</si>
  <si>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</si>
  <si>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</si>
  <si>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</si>
  <si>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</si>
  <si>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</si>
  <si>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</si>
  <si>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</si>
  <si>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</si>
  <si>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</si>
  <si>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</si>
  <si>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</si>
  <si>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</si>
  <si>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</si>
  <si>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</si>
  <si>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</si>
  <si>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</si>
  <si>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</si>
  <si>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</si>
  <si>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</si>
  <si>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</si>
  <si>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</si>
  <si>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</si>
  <si>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</si>
  <si>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</si>
  <si>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</si>
  <si>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</si>
  <si>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</si>
  <si>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</si>
  <si>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</si>
  <si>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</si>
  <si>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</si>
  <si>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</si>
  <si>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</si>
  <si>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</si>
  <si>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</si>
  <si>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</si>
  <si>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</si>
  <si>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</si>
  <si>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</si>
  <si>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</si>
  <si>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</si>
  <si>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</si>
  <si>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</si>
  <si>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</si>
  <si>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</si>
  <si>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</si>
  <si>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</si>
  <si>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</si>
  <si>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</si>
  <si>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</si>
  <si>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</si>
  <si>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</si>
  <si>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</si>
  <si>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</si>
  <si>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</si>
  <si>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</si>
  <si>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</si>
  <si>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</si>
  <si>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</si>
  <si>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</si>
  <si>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</si>
  <si>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</si>
  <si>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</si>
  <si>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</si>
  <si>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</si>
  <si>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</si>
  <si>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</si>
  <si>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</si>
  <si>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</si>
  <si>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</si>
  <si>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</si>
  <si>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</si>
  <si>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</si>
  <si>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</si>
  <si>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</si>
  <si>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</si>
  <si>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</si>
  <si>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</si>
  <si>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</si>
  <si>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</si>
  <si>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</si>
  <si>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</si>
  <si>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</si>
  <si>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</si>
  <si>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</si>
  <si>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</si>
  <si>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</si>
  <si>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</si>
  <si>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</si>
  <si>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</si>
  <si>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</si>
  <si>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</si>
  <si>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</si>
  <si>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</si>
  <si>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</si>
  <si>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</si>
  <si>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</si>
  <si>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</si>
  <si>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</si>
  <si>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</si>
  <si>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</si>
  <si>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</si>
  <si>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</si>
  <si>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</si>
  <si>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</si>
  <si>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</si>
  <si>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</si>
  <si>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</si>
  <si>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</si>
  <si>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</si>
  <si>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</si>
  <si>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</si>
  <si>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</si>
  <si>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</si>
  <si>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</si>
  <si>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</si>
  <si>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</si>
  <si>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</si>
  <si>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</si>
  <si>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</si>
  <si>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</si>
  <si>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</si>
  <si>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</si>
  <si>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</si>
  <si>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</si>
  <si>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</si>
  <si>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</si>
  <si>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</si>
  <si>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</si>
  <si>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</si>
  <si>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</si>
  <si>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</si>
  <si>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</si>
  <si>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</si>
  <si>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</si>
  <si>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</si>
  <si>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</si>
  <si>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</si>
  <si>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</si>
  <si>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</si>
  <si>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</si>
  <si>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</si>
  <si>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</si>
  <si>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</si>
  <si>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</si>
  <si>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</si>
  <si>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</si>
  <si>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</si>
  <si>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</si>
  <si>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</si>
  <si>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</si>
  <si>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</si>
  <si>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</si>
  <si>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</si>
  <si>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</si>
  <si>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</si>
  <si>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</si>
  <si>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</si>
  <si>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</si>
  <si>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</si>
  <si>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</si>
  <si>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</si>
  <si>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</si>
  <si>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</si>
  <si>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</si>
  <si>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</si>
  <si>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</si>
  <si>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</si>
  <si>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</si>
  <si>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</si>
  <si>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</si>
  <si>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</si>
  <si>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</si>
  <si>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</si>
  <si>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</si>
  <si>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</si>
  <si>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</si>
  <si>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</si>
  <si>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</si>
  <si>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</si>
  <si>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</si>
  <si>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</si>
  <si>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</si>
  <si>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</si>
  <si>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</si>
  <si>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</si>
  <si>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</si>
  <si>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</si>
  <si>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</si>
  <si>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</si>
  <si>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</si>
  <si>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</si>
  <si>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</si>
  <si>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</si>
  <si>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</si>
  <si>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</si>
  <si>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</si>
  <si>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</si>
  <si>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</si>
  <si>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</si>
  <si>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</si>
  <si>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</si>
  <si>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</si>
  <si>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</si>
  <si>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</si>
  <si>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</si>
  <si>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</si>
  <si>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</si>
  <si>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</si>
  <si>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</si>
  <si>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</si>
  <si>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</si>
  <si>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</si>
  <si>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</si>
  <si>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</si>
  <si>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</si>
  <si>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</si>
  <si>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</si>
  <si>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</si>
  <si>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</si>
  <si>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</si>
  <si>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</si>
  <si>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</si>
  <si>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</si>
  <si>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</si>
  <si>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</si>
  <si>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</si>
  <si>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</si>
  <si>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</si>
  <si>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</si>
  <si>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</si>
  <si>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</si>
  <si>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</si>
  <si>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</si>
  <si>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</si>
  <si>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</si>
  <si>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</si>
  <si>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</si>
  <si>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</si>
  <si>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</si>
  <si>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</si>
  <si>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</si>
  <si>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</si>
  <si>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</si>
  <si>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</si>
  <si>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</si>
  <si>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</si>
  <si>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</si>
  <si>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</si>
  <si>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</si>
  <si>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</si>
  <si>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</si>
  <si>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</si>
  <si>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</si>
  <si>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</si>
  <si>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</si>
  <si>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</si>
  <si>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</si>
  <si>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</si>
  <si>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</si>
  <si>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</si>
  <si>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</si>
  <si>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</si>
  <si>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</si>
  <si>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</si>
  <si>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</si>
  <si>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</si>
  <si>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</si>
  <si>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</si>
  <si>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</si>
  <si>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</si>
  <si>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</si>
  <si>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</si>
  <si>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</si>
  <si>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</si>
  <si>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</si>
  <si>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</si>
  <si>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</si>
  <si>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</si>
  <si>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</si>
  <si>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</si>
  <si>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</si>
  <si>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</si>
  <si>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</si>
  <si>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</si>
  <si>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</si>
  <si>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</si>
  <si>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</si>
  <si>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</si>
  <si>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</si>
  <si>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</si>
  <si>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</si>
  <si>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</si>
  <si>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</si>
  <si>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</si>
  <si>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</si>
  <si>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</si>
  <si>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</si>
  <si>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</si>
  <si>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</si>
  <si>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</si>
  <si>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</si>
  <si>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</si>
  <si>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</si>
  <si>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</si>
  <si>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</si>
  <si>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</si>
  <si>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</si>
  <si>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</si>
  <si>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</si>
  <si>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</si>
  <si>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</si>
  <si>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</si>
  <si>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</si>
  <si>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</si>
  <si>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</si>
  <si>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</si>
  <si>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</si>
  <si>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</si>
  <si>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</si>
  <si>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</si>
  <si>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</si>
  <si>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</si>
  <si>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</si>
  <si>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</si>
  <si>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</si>
  <si>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</si>
  <si>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</si>
  <si>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</si>
  <si>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</si>
  <si>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</si>
  <si>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</si>
  <si>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</si>
  <si>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</si>
  <si>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</si>
  <si>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</si>
  <si>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</si>
  <si>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</si>
  <si>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</si>
  <si>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</si>
  <si>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</si>
  <si>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</si>
  <si>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</si>
  <si>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</si>
  <si>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</si>
  <si>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</si>
  <si>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</si>
  <si>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</si>
  <si>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</si>
  <si>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</si>
  <si>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</si>
  <si>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</si>
  <si>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</si>
  <si>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</si>
  <si>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</si>
  <si>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</si>
  <si>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</si>
  <si>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</si>
  <si>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</si>
  <si>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</si>
  <si>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</si>
  <si>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</si>
  <si>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</si>
  <si>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</si>
  <si>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</si>
  <si>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</si>
  <si>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</si>
  <si>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</si>
  <si>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</si>
  <si>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</si>
  <si>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</si>
  <si>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</si>
  <si>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</si>
  <si>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</si>
  <si>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</si>
  <si>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</si>
  <si>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</si>
  <si>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</si>
  <si>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</si>
  <si>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</si>
  <si>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</si>
  <si>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</si>
  <si>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</si>
  <si>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</si>
  <si>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</si>
  <si>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</si>
  <si>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</si>
  <si>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</si>
  <si>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</si>
  <si>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</si>
  <si>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</si>
  <si>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</si>
  <si>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</si>
  <si>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</si>
  <si>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</si>
  <si>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</si>
  <si>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</si>
  <si>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</si>
  <si>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</si>
  <si>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</si>
  <si>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</si>
  <si>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</si>
  <si>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</si>
  <si>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</si>
  <si>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</si>
  <si>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</si>
  <si>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</si>
  <si>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</si>
  <si>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</si>
  <si>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</si>
  <si>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</si>
  <si>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</si>
  <si>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</si>
  <si>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</si>
  <si>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</si>
  <si>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</si>
  <si>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</si>
  <si>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</si>
  <si>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</si>
  <si>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</si>
  <si>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</si>
  <si>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</si>
  <si>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</si>
  <si>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</si>
  <si>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</si>
  <si>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</si>
  <si>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</si>
  <si>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</si>
  <si>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</si>
  <si>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</si>
  <si>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</si>
  <si>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</si>
  <si>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</si>
  <si>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</si>
  <si>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</si>
  <si>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</si>
  <si>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</si>
  <si>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</si>
  <si>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</si>
  <si>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</si>
  <si>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</si>
  <si>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</si>
  <si>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</si>
  <si>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</si>
  <si>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</si>
  <si>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</si>
  <si>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</si>
  <si>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</si>
  <si>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</si>
  <si>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</si>
  <si>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</si>
  <si>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</si>
  <si>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</si>
  <si>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</si>
  <si>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</si>
  <si>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</si>
  <si>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</si>
  <si>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</si>
  <si>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</si>
  <si>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</si>
  <si>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</si>
  <si>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</si>
  <si>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</si>
  <si>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</si>
  <si>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</si>
  <si>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</si>
  <si>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</si>
  <si>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</si>
  <si>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</si>
  <si>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</si>
  <si>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</si>
  <si>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</si>
  <si>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</si>
  <si>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</si>
  <si>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</si>
  <si>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</si>
  <si>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</si>
  <si>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</si>
  <si>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</si>
  <si>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</si>
  <si>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</si>
  <si>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</si>
  <si>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</si>
  <si>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</si>
  <si>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</si>
  <si>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</si>
  <si>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</si>
  <si>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</si>
  <si>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</si>
  <si>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</si>
  <si>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</si>
  <si>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</si>
  <si>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</si>
  <si>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</si>
  <si>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</si>
  <si>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</si>
  <si>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</si>
  <si>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</si>
  <si>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</si>
  <si>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</si>
  <si>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</si>
  <si>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</si>
  <si>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</si>
  <si>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</si>
  <si>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</si>
  <si>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</si>
  <si>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</si>
  <si>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</si>
  <si>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</si>
  <si>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</si>
  <si>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</si>
  <si>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</si>
  <si>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</si>
  <si>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</si>
  <si>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</si>
  <si>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</si>
  <si>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</si>
  <si>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</si>
  <si>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</si>
  <si>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</si>
  <si>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</si>
  <si>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</si>
  <si>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</si>
  <si>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</si>
  <si>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</si>
  <si>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</si>
  <si>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</si>
  <si>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</si>
  <si>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</si>
  <si>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</si>
  <si>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</si>
  <si>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</si>
  <si>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</si>
  <si>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</si>
  <si>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</si>
  <si>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</si>
  <si>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</si>
  <si>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</si>
  <si>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</si>
  <si>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</si>
  <si>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</si>
  <si>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</si>
  <si>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</si>
  <si>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</si>
  <si>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</si>
  <si>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</si>
  <si>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</si>
  <si>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</si>
  <si>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</si>
  <si>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</si>
  <si>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</si>
  <si>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</si>
  <si>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</si>
  <si>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</si>
  <si>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</si>
  <si>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</si>
  <si>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</si>
  <si>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</si>
  <si>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</si>
  <si>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</si>
  <si>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</si>
  <si>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</si>
  <si>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</si>
  <si>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</si>
  <si>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</si>
  <si>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</si>
  <si>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</si>
  <si>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</si>
  <si>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</si>
  <si>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</si>
  <si>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</si>
  <si>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</si>
  <si>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</si>
  <si>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</si>
  <si>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</si>
  <si>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</si>
  <si>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</si>
  <si>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</si>
  <si>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</si>
  <si>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</si>
  <si>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</si>
  <si>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</si>
  <si>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</si>
  <si>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</si>
  <si>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</si>
  <si>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</si>
  <si>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</si>
  <si>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</si>
  <si>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</si>
  <si>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</si>
  <si>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</si>
  <si>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</si>
  <si>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</si>
  <si>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</si>
  <si>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</si>
  <si>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</si>
  <si>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</si>
  <si>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</si>
  <si>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</si>
  <si>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</si>
  <si>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</si>
  <si>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</si>
  <si>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</si>
  <si>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</si>
  <si>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</si>
  <si>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</si>
  <si>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</si>
  <si>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</si>
  <si>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</si>
  <si>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</si>
  <si>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</si>
  <si>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</si>
  <si>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</si>
  <si>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</si>
  <si>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</si>
  <si>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</si>
  <si>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</si>
  <si>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</si>
  <si>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</si>
  <si>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</si>
  <si>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</si>
  <si>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</si>
  <si>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</si>
  <si>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</si>
  <si>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</si>
  <si>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</si>
  <si>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</si>
  <si>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</si>
  <si>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</si>
  <si>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</si>
  <si>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</si>
  <si>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</si>
  <si>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</si>
  <si>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</si>
  <si>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</si>
  <si>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</si>
  <si>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</si>
  <si>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</si>
  <si>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</si>
  <si>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</si>
  <si>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</si>
  <si>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</si>
  <si>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</si>
  <si>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</si>
  <si>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</si>
  <si>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</si>
  <si>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</si>
  <si>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</si>
  <si>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</si>
  <si>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</si>
  <si>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</si>
  <si>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</si>
  <si>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</si>
  <si>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</si>
  <si>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</si>
  <si>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</si>
  <si>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</si>
  <si>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</si>
  <si>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</si>
  <si>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</si>
  <si>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</si>
  <si>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</si>
  <si>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</si>
  <si>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</si>
  <si>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</si>
  <si>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</si>
  <si>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</si>
  <si>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</si>
  <si>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</si>
  <si>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</si>
  <si>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</si>
  <si>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</si>
  <si>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</si>
  <si>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</si>
  <si>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</si>
  <si>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</si>
  <si>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</si>
  <si>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</si>
  <si>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</si>
  <si>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</si>
  <si>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</si>
  <si>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</si>
  <si>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</si>
  <si>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</si>
  <si>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</si>
  <si>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</si>
  <si>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</si>
  <si>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</si>
  <si>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</si>
  <si>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</si>
  <si>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</si>
  <si>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</si>
  <si>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</si>
  <si>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</si>
  <si>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</si>
  <si>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</si>
  <si>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</si>
  <si>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</si>
  <si>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</si>
  <si>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</si>
  <si>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</si>
  <si>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</si>
  <si>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</si>
  <si>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</si>
  <si>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</si>
  <si>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</si>
  <si>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</si>
  <si>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</si>
  <si>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</si>
  <si>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</si>
  <si>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</si>
  <si>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</si>
  <si>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</si>
  <si>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</si>
  <si>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</si>
  <si>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</si>
  <si>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</si>
  <si>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</si>
  <si>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</si>
  <si>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</si>
  <si>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</si>
  <si>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</si>
  <si>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</si>
  <si>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</si>
  <si>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</si>
  <si>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</si>
  <si>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</si>
  <si>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</si>
  <si>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</si>
  <si>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</si>
  <si>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</si>
  <si>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</si>
  <si>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</si>
  <si>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</si>
  <si>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</si>
  <si>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</si>
  <si>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</si>
  <si>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</si>
  <si>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</si>
  <si>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</si>
  <si>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</si>
  <si>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</si>
  <si>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</si>
  <si>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</si>
  <si>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</si>
  <si>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</si>
  <si>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</si>
  <si>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</si>
  <si>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</si>
  <si>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</si>
  <si>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</si>
  <si>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</si>
  <si>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</si>
  <si>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</si>
  <si>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</si>
  <si>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</si>
  <si>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</si>
  <si>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</si>
  <si>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</si>
  <si>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</si>
  <si>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</si>
  <si>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</si>
  <si>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</si>
  <si>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</si>
  <si>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</si>
  <si>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</si>
  <si>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</si>
  <si>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</si>
  <si>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</si>
  <si>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</si>
  <si>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</si>
  <si>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</si>
  <si>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</si>
  <si>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</si>
  <si>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</si>
  <si>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</si>
  <si>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</si>
  <si>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</si>
  <si>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</si>
  <si>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</si>
  <si>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</si>
  <si>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</si>
  <si>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</si>
  <si>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</si>
  <si>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</si>
  <si>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</si>
  <si>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</si>
  <si>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</si>
  <si>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</si>
  <si>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</si>
  <si>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</si>
  <si>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</si>
  <si>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</si>
  <si>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</si>
  <si>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</si>
  <si>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</si>
  <si>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</si>
  <si>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</si>
  <si>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</si>
  <si>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</si>
  <si>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</si>
  <si>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</si>
  <si>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</si>
  <si>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</si>
  <si>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</si>
  <si>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</si>
  <si>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</si>
  <si>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</si>
  <si>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</si>
  <si>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</si>
  <si>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</si>
  <si>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</si>
  <si>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</si>
  <si>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</si>
  <si>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</si>
  <si>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</si>
  <si>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</si>
  <si>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</si>
  <si>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</si>
  <si>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</si>
  <si>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</si>
  <si>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</si>
  <si>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</si>
  <si>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</si>
  <si>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</si>
  <si>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</si>
  <si>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</si>
  <si>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</si>
  <si>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</si>
  <si>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</si>
  <si>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</si>
  <si>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</si>
  <si>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</si>
  <si>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</si>
  <si>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</si>
  <si>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</si>
  <si>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</si>
  <si>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</si>
  <si>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</si>
  <si>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</si>
  <si>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</si>
  <si>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</si>
  <si>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</si>
  <si>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</si>
  <si>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</si>
  <si>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</si>
  <si>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</si>
  <si>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</si>
  <si>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</si>
  <si>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</si>
  <si>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</si>
  <si>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</si>
  <si>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</si>
  <si>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</si>
  <si>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</si>
  <si>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</si>
  <si>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</si>
  <si>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</si>
  <si>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</si>
  <si>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</si>
  <si>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</si>
  <si>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</si>
  <si>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</si>
  <si>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</si>
  <si>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</si>
  <si>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</si>
  <si>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</si>
  <si>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</si>
  <si>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</si>
  <si>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</si>
  <si>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</si>
  <si>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</si>
  <si>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</si>
  <si>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</si>
  <si>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</si>
  <si>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</si>
  <si>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</si>
  <si>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</si>
  <si>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</si>
  <si>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</si>
  <si>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</si>
  <si>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</si>
  <si>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</si>
  <si>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</si>
  <si>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</si>
  <si>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</si>
  <si>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</si>
  <si>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</si>
  <si>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</si>
  <si>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</si>
  <si>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</si>
  <si>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</si>
  <si>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</si>
  <si>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</si>
  <si>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</si>
  <si>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</si>
  <si>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</si>
  <si>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</si>
  <si>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</si>
  <si>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</si>
  <si>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</si>
  <si>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</si>
  <si>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</si>
  <si>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</si>
  <si>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</si>
  <si>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</si>
  <si>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</si>
  <si>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</si>
  <si>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</si>
  <si>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</si>
  <si>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</si>
  <si>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</si>
  <si>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</si>
  <si>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</si>
  <si>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</si>
  <si>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</si>
  <si>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</si>
  <si>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</si>
  <si>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</si>
  <si>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</si>
  <si>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</si>
  <si>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</si>
  <si>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</si>
  <si>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</si>
  <si>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</si>
  <si>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</si>
  <si>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</si>
  <si>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</si>
  <si>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</si>
  <si>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</si>
  <si>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</si>
  <si>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</si>
  <si>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</si>
  <si>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</si>
  <si>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</si>
  <si>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</si>
  <si>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</si>
  <si>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</si>
  <si>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</si>
  <si>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</si>
  <si>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</si>
  <si>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</si>
  <si>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</si>
  <si>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</si>
  <si>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</si>
  <si>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</si>
  <si>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</si>
  <si>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</si>
  <si>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</si>
  <si>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</si>
  <si>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</si>
  <si>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</si>
  <si>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</si>
  <si>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</si>
  <si>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</si>
  <si>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</si>
  <si>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</si>
  <si>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</si>
  <si>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</si>
  <si>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</si>
  <si>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</si>
  <si>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</si>
  <si>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</si>
  <si>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</si>
  <si>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</si>
  <si>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</si>
  <si>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</si>
  <si>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</si>
  <si>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</si>
  <si>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</si>
  <si>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</si>
  <si>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</si>
  <si>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</si>
  <si>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</si>
  <si>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</si>
  <si>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</si>
  <si>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</si>
  <si>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</si>
  <si>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</si>
  <si>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</si>
  <si>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</si>
  <si>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</si>
  <si>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</si>
  <si>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</si>
  <si>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</si>
  <si>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</si>
  <si>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</si>
  <si>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</si>
  <si>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</si>
  <si>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</si>
  <si>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</si>
  <si>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</si>
  <si>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</si>
  <si>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</si>
  <si>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</si>
  <si>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</si>
  <si>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</si>
  <si>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</si>
  <si>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</si>
  <si>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</si>
  <si>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</si>
  <si>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</si>
  <si>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</si>
  <si>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</si>
  <si>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</si>
  <si>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</si>
  <si>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</si>
  <si>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</si>
  <si>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</si>
  <si>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</si>
  <si>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</si>
  <si>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</si>
  <si>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</si>
  <si>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</si>
  <si>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</si>
  <si>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</si>
  <si>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</si>
  <si>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</si>
  <si>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</si>
  <si>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</si>
  <si>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</si>
  <si>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</si>
  <si>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</si>
  <si>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</si>
  <si>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</si>
  <si>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</si>
  <si>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</si>
  <si>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</si>
  <si>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</si>
  <si>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</si>
  <si>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</si>
  <si>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</si>
  <si>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</si>
  <si>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</si>
  <si>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</si>
  <si>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</si>
  <si>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</si>
  <si>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</si>
  <si>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</si>
  <si>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</si>
  <si>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</si>
  <si>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</si>
  <si>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</si>
  <si>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</si>
  <si>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</si>
  <si>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</si>
  <si>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</si>
  <si>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</si>
  <si>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</si>
  <si>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</si>
  <si>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</si>
  <si>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</si>
  <si>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</si>
  <si>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</si>
  <si>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</si>
  <si>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</si>
  <si>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</si>
  <si>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</si>
  <si>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</si>
  <si>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</si>
  <si>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</si>
  <si>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</si>
  <si>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</si>
  <si>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</si>
  <si>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</si>
  <si>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</si>
  <si>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</si>
  <si>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</si>
  <si>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</si>
  <si>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</si>
  <si>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</si>
  <si>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</si>
  <si>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</si>
  <si>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</si>
  <si>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</si>
  <si>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</si>
  <si>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</si>
  <si>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</si>
  <si>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</si>
  <si>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</si>
  <si>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</si>
  <si>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</si>
  <si>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</si>
  <si>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</si>
  <si>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</si>
  <si>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</si>
  <si>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</si>
  <si>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</si>
  <si>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</si>
  <si>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</si>
  <si>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</si>
  <si>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</si>
  <si>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</si>
  <si>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</si>
  <si>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</si>
  <si>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</si>
  <si>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</si>
  <si>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</si>
  <si>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</si>
  <si>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</si>
  <si>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</si>
  <si>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</si>
  <si>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</si>
  <si>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</si>
  <si>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</si>
  <si>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</si>
  <si>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</si>
  <si>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</si>
  <si>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</si>
  <si>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</si>
  <si>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</si>
  <si>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</si>
  <si>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</si>
  <si>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</si>
  <si>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</si>
  <si>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</si>
  <si>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</si>
  <si>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</si>
  <si>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</si>
  <si>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</si>
  <si>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</si>
  <si>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</si>
  <si>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</si>
  <si>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</si>
  <si>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</si>
  <si>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</si>
  <si>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</si>
  <si>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</si>
  <si>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</si>
  <si>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</si>
  <si>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</si>
  <si>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</si>
  <si>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</si>
  <si>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</si>
  <si>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</si>
  <si>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</si>
  <si>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</si>
  <si>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</si>
  <si>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</si>
  <si>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</si>
  <si>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</si>
  <si>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</si>
  <si>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</si>
  <si>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</si>
  <si>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</si>
  <si>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</si>
  <si>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</si>
  <si>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</si>
  <si>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</si>
  <si>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</si>
  <si>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</si>
  <si>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</si>
  <si>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</si>
  <si>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</si>
  <si>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</si>
  <si>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</si>
  <si>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</si>
  <si>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</si>
  <si>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</si>
  <si>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</si>
  <si>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</si>
  <si>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</si>
  <si>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</si>
  <si>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</si>
  <si>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</si>
  <si>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</si>
  <si>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</si>
  <si>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</si>
  <si>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</si>
  <si>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</si>
  <si>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</si>
  <si>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</si>
  <si>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</si>
  <si>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</si>
  <si>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</si>
  <si>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</si>
  <si>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</si>
  <si>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</si>
  <si>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</si>
  <si>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</si>
  <si>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</si>
  <si>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</si>
  <si>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</si>
  <si>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</si>
  <si>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</si>
  <si>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</si>
  <si>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</si>
  <si>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</si>
  <si>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</si>
  <si>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</si>
  <si>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</si>
  <si>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</si>
  <si>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</si>
  <si>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</si>
  <si>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</si>
  <si>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</si>
  <si>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</si>
  <si>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</si>
  <si>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</si>
  <si>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</si>
  <si>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</si>
  <si>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</si>
  <si>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</si>
  <si>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</si>
  <si>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</si>
  <si>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</si>
  <si>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</si>
  <si>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</si>
  <si>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</si>
  <si>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</si>
  <si>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</si>
  <si>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</si>
  <si>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</si>
  <si>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</si>
  <si>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</si>
  <si>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</si>
  <si>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</si>
  <si>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</si>
  <si>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</si>
  <si>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</si>
  <si>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</si>
  <si>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</si>
  <si>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</si>
  <si>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</si>
  <si>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</si>
  <si>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</si>
  <si>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</si>
  <si>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</si>
  <si>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</si>
  <si>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</si>
  <si>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</si>
  <si>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</si>
  <si>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</si>
  <si>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</si>
  <si>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</si>
  <si>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</si>
  <si>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</si>
  <si>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</si>
  <si>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</si>
  <si>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</si>
  <si>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</si>
  <si>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</si>
  <si>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</si>
  <si>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</si>
  <si>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</si>
  <si>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</si>
  <si>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</si>
  <si>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</si>
  <si>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</si>
  <si>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</si>
  <si>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</si>
  <si>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</si>
  <si>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</si>
  <si>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</si>
  <si>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</si>
  <si>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</si>
  <si>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</si>
  <si>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</si>
  <si>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</si>
  <si>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</si>
  <si>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</si>
  <si>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</si>
  <si>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</si>
  <si>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</si>
  <si>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</si>
  <si>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</si>
  <si>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</si>
  <si>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</si>
  <si>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</si>
  <si>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</si>
  <si>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</si>
  <si>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</si>
  <si>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</si>
  <si>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</si>
  <si>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</si>
  <si>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</si>
  <si>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</si>
  <si>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</si>
  <si>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</si>
  <si>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</si>
  <si>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</si>
  <si>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</si>
  <si>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</si>
  <si>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</si>
  <si>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</si>
  <si>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</si>
  <si>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</si>
  <si>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</si>
  <si>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</si>
  <si>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</si>
  <si>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</si>
  <si>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</si>
  <si>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</si>
  <si>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</si>
  <si>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</si>
  <si>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</si>
  <si>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</si>
  <si>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</si>
  <si>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</si>
  <si>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</si>
  <si>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</si>
  <si>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</si>
  <si>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</si>
  <si>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</si>
  <si>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</si>
  <si>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</si>
  <si>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</si>
  <si>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</si>
  <si>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</si>
  <si>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</si>
  <si>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</si>
  <si>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</si>
  <si>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</si>
  <si>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</si>
  <si>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</si>
  <si>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</si>
  <si>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</si>
  <si>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</si>
  <si>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</si>
  <si>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</si>
  <si>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</si>
  <si>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</si>
  <si>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</si>
  <si>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</si>
  <si>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</si>
  <si>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</si>
  <si>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</si>
  <si>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</si>
  <si>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</si>
  <si>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</si>
  <si>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</si>
  <si>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</si>
  <si>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</si>
  <si>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</si>
  <si>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</si>
  <si>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</si>
  <si>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</si>
  <si>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</si>
  <si>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</si>
  <si>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</si>
  <si>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</si>
  <si>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</si>
  <si>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</si>
  <si>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</si>
  <si>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</si>
  <si>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</si>
  <si>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</si>
  <si>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</si>
  <si>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</si>
  <si>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</si>
  <si>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</si>
  <si>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</si>
  <si>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</si>
  <si>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</si>
  <si>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</si>
  <si>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</si>
  <si>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</si>
  <si>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</si>
  <si>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</si>
  <si>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</si>
  <si>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</si>
  <si>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</si>
  <si>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</si>
  <si>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</si>
  <si>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</si>
  <si>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</si>
  <si>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</si>
  <si>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</si>
  <si>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</si>
  <si>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</si>
  <si>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</si>
  <si>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</si>
  <si>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</si>
  <si>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</si>
  <si>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</si>
  <si>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</si>
  <si>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</si>
  <si>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</si>
  <si>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</si>
  <si>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</si>
  <si>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</si>
  <si>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</si>
  <si>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</si>
  <si>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</si>
  <si>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</si>
  <si>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</si>
  <si>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</si>
  <si>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</si>
  <si>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</si>
  <si>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</si>
  <si>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</si>
  <si>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</si>
  <si>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</si>
  <si>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</si>
  <si>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</si>
  <si>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</si>
  <si>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</si>
  <si>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</si>
  <si>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</si>
  <si>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</si>
  <si>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</si>
  <si>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</si>
  <si>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</si>
  <si>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</si>
  <si>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</si>
  <si>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</si>
  <si>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</si>
  <si>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</si>
  <si>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</si>
  <si>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</si>
  <si>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</si>
  <si>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</si>
  <si>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</si>
  <si>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</si>
  <si>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</si>
  <si>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</si>
  <si>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</si>
  <si>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</si>
  <si>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</si>
  <si>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</si>
  <si>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</si>
  <si>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</si>
  <si>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</si>
  <si>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</si>
  <si>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</si>
  <si>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</si>
  <si>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</si>
  <si>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</si>
  <si>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</si>
  <si>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</si>
  <si>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</si>
  <si>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</si>
  <si>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</si>
  <si>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</si>
  <si>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</si>
  <si>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</si>
  <si>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</si>
  <si>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</si>
  <si>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</si>
  <si>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</si>
  <si>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</si>
  <si>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</si>
  <si>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</si>
  <si>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</si>
  <si>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</si>
  <si>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</si>
  <si>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</si>
  <si>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</si>
  <si>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</si>
  <si>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</si>
  <si>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</si>
  <si>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</si>
  <si>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</si>
  <si>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</si>
  <si>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</si>
  <si>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</si>
  <si>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</si>
  <si>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</si>
  <si>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</si>
  <si>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</si>
  <si>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</si>
  <si>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</si>
  <si>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</si>
  <si>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</si>
  <si>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</si>
  <si>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</si>
  <si>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</si>
  <si>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</si>
  <si>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</si>
  <si>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</si>
  <si>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</si>
  <si>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</si>
  <si>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</si>
  <si>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</si>
  <si>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</si>
  <si>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</si>
  <si>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</si>
  <si>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</si>
  <si>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</si>
  <si>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</si>
  <si>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</si>
  <si>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</si>
  <si>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</si>
  <si>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</si>
  <si>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</si>
  <si>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</si>
  <si>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</si>
  <si>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</si>
  <si>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</si>
  <si>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</si>
  <si>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</si>
  <si>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</si>
  <si>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</si>
  <si>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</si>
  <si>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</si>
  <si>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</si>
  <si>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</si>
  <si>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</si>
  <si>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</si>
  <si>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</si>
  <si>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</si>
  <si>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</si>
  <si>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</si>
  <si>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</si>
  <si>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</si>
  <si>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</si>
  <si>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</si>
  <si>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</si>
  <si>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</si>
  <si>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</si>
  <si>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</si>
  <si>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</si>
  <si>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</si>
  <si>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</si>
  <si>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</si>
  <si>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</si>
  <si>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</si>
  <si>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</si>
  <si>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</si>
  <si>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</si>
  <si>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</si>
  <si>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</si>
  <si>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</si>
  <si>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</si>
  <si>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</si>
  <si>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</si>
  <si>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</si>
  <si>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</si>
  <si>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</si>
  <si>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</si>
  <si>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</si>
  <si>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</si>
  <si>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</si>
  <si>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</si>
  <si>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</si>
  <si>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</si>
  <si>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</si>
  <si>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</si>
  <si>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</si>
  <si>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</si>
  <si>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</si>
  <si>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</si>
  <si>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</si>
  <si>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</si>
  <si>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</si>
  <si>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</si>
  <si>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</si>
  <si>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</si>
  <si>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</si>
  <si>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</si>
  <si>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</si>
  <si>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</si>
  <si>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</si>
  <si>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</si>
  <si>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</si>
  <si>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</si>
  <si>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</si>
  <si>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</si>
  <si>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</si>
  <si>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</si>
  <si>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</si>
  <si>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</si>
  <si>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</si>
  <si>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</si>
  <si>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</si>
  <si>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</si>
  <si>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</si>
  <si>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</si>
  <si>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</si>
  <si>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</si>
  <si>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</si>
  <si>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</si>
  <si>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</si>
  <si>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</si>
  <si>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</si>
  <si>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</si>
  <si>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</si>
  <si>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</si>
  <si>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</si>
  <si>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</si>
  <si>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</si>
  <si>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</si>
  <si>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</si>
  <si>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</si>
  <si>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</si>
  <si>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</si>
  <si>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</si>
  <si>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</si>
  <si>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</si>
  <si>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</si>
  <si>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</si>
  <si>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</si>
  <si>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</si>
  <si>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</si>
  <si>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</si>
  <si>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</si>
  <si>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</si>
  <si>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</si>
  <si>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</si>
  <si>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</si>
  <si>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</si>
  <si>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</si>
  <si>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</si>
  <si>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</si>
  <si>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</si>
  <si>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</si>
  <si>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</si>
  <si>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</si>
  <si>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</si>
  <si>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</si>
  <si>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</si>
  <si>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</si>
  <si>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</si>
  <si>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</si>
  <si>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</si>
  <si>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</si>
  <si>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</si>
  <si>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</si>
  <si>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</si>
  <si>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</si>
  <si>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</si>
  <si>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</si>
  <si>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</si>
  <si>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</si>
  <si>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</si>
  <si>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</si>
  <si>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</si>
  <si>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</si>
  <si>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</si>
  <si>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</si>
  <si>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</si>
  <si>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</si>
  <si>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</si>
  <si>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</si>
  <si>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</si>
  <si>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</si>
  <si>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</si>
  <si>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</si>
  <si>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</si>
  <si>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</si>
  <si>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</si>
  <si>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</si>
  <si>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</si>
  <si>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</si>
  <si>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</si>
  <si>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</si>
  <si>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</si>
  <si>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</si>
  <si>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</si>
  <si>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</si>
  <si>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</si>
  <si>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</si>
  <si>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</si>
  <si>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</si>
  <si>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</si>
  <si>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</si>
  <si>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</si>
  <si>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</si>
  <si>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</si>
  <si>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</si>
  <si>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</si>
  <si>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</si>
  <si>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</si>
  <si>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</si>
  <si>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</si>
  <si>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</si>
  <si>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</si>
  <si>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</si>
  <si>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</si>
  <si>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</si>
  <si>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</si>
  <si>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</si>
  <si>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</si>
  <si>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</si>
  <si>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</si>
  <si>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</si>
  <si>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</si>
  <si>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</si>
  <si>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</si>
  <si>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</si>
  <si>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</si>
  <si>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</si>
  <si>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</si>
  <si>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</si>
  <si>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</si>
  <si>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</si>
  <si>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</si>
  <si>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</si>
  <si>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</si>
  <si>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</si>
  <si>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</si>
  <si>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</si>
  <si>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</si>
  <si>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</si>
  <si>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</si>
  <si>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</si>
  <si>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</si>
  <si>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</si>
  <si>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</si>
  <si>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</si>
  <si>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</si>
  <si>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</si>
  <si>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</si>
  <si>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</si>
  <si>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</si>
  <si>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</si>
  <si>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</si>
  <si>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</si>
  <si>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</si>
  <si>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</si>
  <si>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</si>
  <si>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</si>
  <si>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</si>
  <si>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</si>
  <si>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</si>
  <si>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</si>
  <si>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</si>
  <si>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</si>
  <si>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</si>
  <si>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</si>
  <si>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</si>
  <si>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</si>
  <si>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</si>
  <si>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</si>
  <si>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</si>
  <si>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</si>
  <si>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</si>
  <si>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</si>
  <si>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</si>
  <si>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</si>
  <si>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</si>
  <si>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</si>
  <si>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</si>
  <si>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</si>
  <si>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</si>
  <si>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</si>
  <si>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</si>
  <si>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</si>
  <si>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</si>
  <si>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</si>
  <si>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</si>
  <si>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</si>
  <si>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</si>
  <si>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</si>
  <si>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</si>
  <si>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</si>
  <si>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</si>
  <si>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</si>
  <si>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</si>
  <si>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</si>
  <si>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</si>
  <si>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</si>
  <si>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</si>
  <si>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</si>
  <si>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</si>
  <si>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</si>
  <si>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</si>
  <si>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</si>
  <si>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</si>
  <si>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</si>
  <si>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</si>
  <si>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</si>
  <si>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</si>
  <si>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</si>
  <si>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</si>
  <si>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</si>
  <si>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</si>
  <si>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</si>
  <si>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</si>
  <si>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</si>
  <si>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</si>
  <si>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</si>
  <si>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</si>
  <si>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</si>
  <si>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</si>
  <si>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</si>
  <si>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</si>
  <si>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</si>
  <si>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</si>
  <si>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</si>
  <si>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</si>
  <si>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</si>
  <si>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</si>
  <si>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</si>
  <si>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</si>
  <si>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</si>
  <si>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</si>
  <si>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</si>
  <si>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</si>
  <si>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</si>
  <si>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</si>
  <si>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</si>
  <si>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</si>
  <si>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</si>
  <si>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</si>
  <si>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</si>
  <si>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</si>
  <si>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</si>
  <si>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</si>
  <si>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</si>
  <si>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</si>
  <si>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</si>
  <si>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</si>
  <si>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</si>
  <si>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</si>
  <si>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</si>
  <si>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</si>
  <si>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</si>
  <si>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</si>
  <si>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</si>
  <si>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</si>
  <si>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</si>
  <si>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</si>
  <si>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</si>
  <si>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</si>
  <si>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</si>
  <si>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</si>
  <si>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</si>
  <si>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</si>
  <si>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</si>
  <si>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</si>
  <si>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</si>
  <si>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</si>
  <si>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</si>
  <si>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</si>
  <si>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</si>
  <si>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</si>
  <si>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</si>
  <si>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</si>
  <si>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</si>
  <si>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</si>
  <si>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</si>
  <si>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</si>
  <si>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</si>
  <si>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</si>
  <si>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</si>
  <si>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</si>
  <si>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</si>
  <si>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</si>
  <si>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</si>
  <si>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</si>
  <si>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</si>
  <si>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</si>
  <si>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</si>
  <si>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</si>
  <si>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</si>
  <si>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</si>
  <si>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</si>
  <si>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</si>
  <si>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</si>
  <si>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</si>
  <si>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</si>
  <si>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</si>
  <si>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</si>
  <si>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</si>
  <si>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</si>
  <si>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</si>
  <si>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</si>
  <si>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</si>
  <si>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</si>
  <si>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</si>
  <si>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</si>
  <si>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</si>
  <si>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</si>
  <si>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</si>
  <si>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</si>
  <si>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</si>
  <si>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</si>
  <si>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</si>
  <si>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</si>
  <si>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</si>
  <si>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</si>
  <si>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</si>
  <si>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</si>
  <si>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</si>
  <si>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</si>
  <si>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</si>
  <si>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</si>
  <si>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</si>
  <si>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</si>
  <si>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</si>
  <si>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</si>
  <si>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</si>
  <si>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</si>
  <si>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</si>
  <si>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</si>
  <si>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</si>
  <si>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</si>
  <si>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</si>
  <si>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</si>
  <si>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</si>
  <si>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</si>
  <si>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</si>
  <si>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</si>
  <si>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</si>
  <si>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</si>
  <si>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</si>
  <si>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</si>
  <si>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</si>
  <si>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</si>
  <si>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</si>
  <si>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</si>
  <si>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</si>
  <si>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</si>
  <si>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</si>
  <si>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</si>
  <si>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</si>
  <si>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</si>
  <si>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</si>
  <si>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</si>
  <si>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</si>
  <si>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</si>
  <si>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</si>
  <si>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</si>
  <si>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</si>
  <si>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</si>
  <si>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</si>
  <si>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</si>
  <si>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</si>
  <si>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</si>
  <si>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</si>
  <si>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</si>
  <si>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</si>
  <si>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</si>
  <si>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</si>
  <si>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</si>
  <si>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</si>
  <si>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</si>
  <si>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</si>
  <si>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</si>
  <si>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</si>
  <si>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</si>
  <si>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</si>
  <si>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</si>
  <si>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</si>
  <si>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</si>
  <si>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</si>
  <si>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</si>
  <si>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</si>
  <si>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</si>
  <si>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</si>
  <si>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</si>
  <si>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</si>
  <si>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</si>
  <si>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</si>
  <si>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</si>
  <si>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</si>
  <si>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</si>
  <si>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</si>
  <si>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</si>
  <si>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</si>
  <si>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</si>
  <si>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</si>
  <si>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</si>
  <si>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</si>
  <si>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</si>
  <si>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</si>
  <si>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</si>
  <si>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</si>
  <si>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</si>
  <si>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</si>
  <si>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</si>
  <si>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</si>
  <si>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</si>
  <si>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</si>
  <si>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</si>
  <si>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</si>
  <si>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</si>
  <si>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</si>
  <si>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</si>
  <si>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</si>
  <si>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</si>
  <si>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</si>
  <si>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</si>
  <si>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</si>
  <si>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</si>
  <si>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</si>
  <si>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</si>
  <si>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</si>
  <si>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</si>
  <si>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</si>
  <si>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</si>
  <si>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</si>
  <si>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</si>
  <si>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</si>
  <si>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</si>
  <si>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</si>
  <si>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</si>
  <si>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</si>
  <si>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</si>
  <si>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</si>
  <si>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</si>
  <si>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</si>
  <si>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</si>
  <si>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</si>
  <si>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</si>
  <si>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</si>
  <si>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</si>
  <si>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</si>
  <si>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</si>
  <si>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</si>
  <si>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</si>
  <si>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</si>
  <si>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</si>
  <si>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</si>
  <si>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</si>
  <si>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</si>
  <si>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</si>
  <si>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</si>
  <si>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</si>
  <si>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</si>
  <si>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</si>
  <si>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</si>
  <si>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</si>
  <si>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</si>
  <si>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</si>
  <si>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</si>
  <si>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</si>
  <si>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</si>
  <si>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</si>
  <si>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</si>
  <si>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</si>
  <si>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</si>
  <si>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</si>
  <si>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</si>
  <si>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</si>
  <si>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</si>
  <si>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</si>
  <si>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</si>
  <si>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</si>
  <si>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</si>
  <si>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</si>
  <si>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</si>
  <si>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</si>
  <si>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</si>
  <si>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</si>
  <si>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</si>
  <si>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</si>
  <si>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</si>
  <si>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</si>
  <si>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</si>
  <si>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</si>
  <si>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</si>
  <si>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</si>
  <si>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</si>
  <si>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</si>
  <si>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</si>
  <si>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</si>
  <si>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</si>
  <si>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</si>
  <si>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</si>
  <si>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</si>
  <si>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</si>
  <si>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</si>
  <si>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</si>
  <si>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</si>
  <si>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</si>
  <si>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</si>
  <si>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</si>
  <si>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</si>
  <si>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</si>
  <si>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</si>
  <si>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</si>
  <si>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</si>
  <si>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</si>
  <si>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</si>
  <si>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</si>
  <si>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</si>
  <si>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</si>
  <si>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</si>
  <si>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</si>
  <si>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</si>
  <si>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</si>
  <si>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</si>
  <si>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</si>
  <si>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</si>
  <si>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</si>
  <si>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</si>
  <si>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</si>
  <si>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</si>
  <si>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</si>
  <si>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</si>
  <si>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</si>
  <si>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</si>
  <si>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</si>
  <si>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</si>
  <si>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</si>
  <si>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</si>
  <si>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</si>
  <si>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</si>
  <si>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</si>
  <si>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</si>
  <si>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</si>
  <si>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</si>
  <si>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</si>
  <si>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</si>
  <si>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</si>
  <si>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</si>
  <si>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</si>
  <si>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</si>
  <si>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</si>
  <si>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</si>
  <si>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</si>
  <si>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</si>
  <si>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</si>
  <si>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</si>
  <si>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</si>
  <si>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</si>
  <si>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</si>
  <si>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</si>
  <si>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</si>
  <si>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</si>
  <si>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</si>
  <si>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</si>
  <si>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</si>
  <si>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</si>
  <si>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</si>
  <si>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</si>
  <si>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</si>
  <si>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</si>
  <si>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</si>
  <si>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</si>
  <si>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</si>
  <si>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</si>
  <si>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</si>
  <si>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</si>
  <si>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</si>
  <si>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</si>
  <si>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</si>
  <si>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</si>
  <si>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</si>
  <si>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</si>
  <si>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</si>
  <si>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</si>
  <si>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</si>
  <si>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</si>
  <si>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</si>
  <si>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</si>
  <si>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</si>
  <si>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</si>
  <si>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</si>
  <si>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</si>
  <si>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</si>
  <si>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</si>
  <si>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</si>
  <si>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</si>
  <si>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</si>
  <si>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</si>
  <si>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</si>
  <si>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</si>
  <si>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</si>
  <si>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</si>
  <si>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</si>
  <si>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</si>
  <si>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</si>
  <si>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</si>
  <si>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</si>
  <si>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</si>
  <si>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</si>
  <si>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</si>
  <si>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</si>
  <si>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</si>
  <si>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</si>
  <si>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</si>
  <si>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</si>
  <si>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</si>
  <si>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</si>
  <si>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</si>
  <si>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</si>
  <si>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</si>
  <si>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</si>
  <si>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</si>
  <si>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</si>
  <si>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</si>
  <si>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</si>
  <si>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</si>
  <si>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</si>
  <si>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</si>
  <si>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</si>
  <si>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</si>
  <si>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</si>
  <si>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</si>
  <si>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</si>
  <si>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</si>
  <si>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</si>
  <si>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</si>
  <si>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</si>
  <si>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</si>
  <si>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</si>
  <si>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</si>
  <si>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</si>
  <si>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</si>
  <si>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</si>
  <si>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</si>
  <si>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</si>
  <si>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</si>
  <si>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</si>
  <si>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</si>
  <si>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</si>
  <si>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</si>
  <si>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</si>
  <si>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</si>
  <si>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</si>
  <si>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</si>
  <si>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</si>
  <si>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</si>
  <si>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</si>
  <si>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</si>
  <si>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</si>
  <si>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</si>
  <si>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</si>
  <si>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</si>
  <si>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</si>
  <si>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</si>
  <si>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</si>
  <si>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</si>
  <si>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</si>
  <si>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</si>
  <si>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</si>
  <si>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</si>
  <si>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</si>
  <si>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</si>
  <si>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</si>
  <si>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</si>
  <si>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</si>
  <si>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</si>
  <si>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</si>
  <si>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</si>
  <si>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</si>
  <si>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</si>
  <si>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</si>
  <si>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</si>
  <si>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</si>
  <si>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</si>
  <si>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</si>
  <si>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</si>
  <si>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</si>
  <si>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</si>
  <si>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</si>
  <si>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</si>
  <si>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</si>
  <si>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</si>
  <si>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</si>
  <si>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</si>
  <si>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</si>
  <si>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</si>
  <si>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</si>
  <si>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</si>
  <si>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</si>
  <si>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</si>
  <si>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</si>
  <si>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</si>
  <si>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</si>
  <si>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</si>
  <si>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</si>
  <si>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</si>
  <si>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</si>
  <si>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</si>
  <si>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</si>
  <si>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</si>
  <si>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</si>
  <si>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</si>
  <si>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</si>
  <si>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</si>
  <si>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</si>
  <si>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</si>
  <si>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</si>
  <si>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</si>
  <si>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</si>
  <si>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</si>
  <si>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</si>
  <si>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</si>
  <si>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</si>
  <si>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</si>
  <si>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</si>
  <si>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</si>
  <si>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</si>
  <si>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</si>
  <si>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</si>
  <si>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</si>
  <si>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</si>
  <si>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</si>
  <si>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</si>
  <si>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</si>
  <si>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</si>
  <si>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</si>
  <si>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</si>
  <si>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</si>
  <si>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</si>
  <si>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</si>
  <si>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</si>
  <si>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</si>
  <si>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</si>
  <si>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</si>
  <si>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</si>
  <si>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</si>
  <si>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</si>
  <si>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</si>
  <si>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</si>
  <si>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</si>
  <si>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</si>
  <si>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</si>
  <si>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</si>
  <si>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</si>
  <si>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</si>
  <si>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</si>
  <si>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</si>
  <si>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</si>
  <si>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</si>
  <si>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</si>
  <si>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</si>
  <si>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</si>
  <si>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</si>
  <si>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</si>
  <si>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</si>
  <si>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</si>
  <si>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</si>
  <si>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</si>
  <si>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</si>
  <si>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</si>
  <si>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</si>
  <si>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</si>
  <si>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</si>
  <si>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</si>
  <si>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</si>
  <si>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</si>
  <si>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</si>
  <si>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</si>
  <si>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</si>
  <si>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</si>
  <si>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</si>
  <si>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</si>
  <si>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</si>
  <si>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</si>
  <si>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</si>
  <si>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</si>
  <si>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</si>
  <si>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</si>
  <si>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</si>
  <si>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</si>
  <si>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</si>
  <si>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</si>
  <si>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</si>
  <si>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</si>
  <si>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</si>
  <si>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</si>
  <si>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</si>
  <si>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</si>
  <si>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</si>
  <si>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</si>
  <si>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</si>
  <si>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</si>
  <si>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</si>
  <si>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</si>
  <si>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</si>
  <si>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</si>
  <si>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</si>
  <si>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</si>
  <si>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</si>
  <si>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</si>
  <si>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</si>
  <si>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</si>
  <si>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</si>
  <si>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</si>
  <si>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</si>
  <si>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</si>
  <si>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</si>
  <si>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</si>
  <si>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</si>
  <si>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</si>
  <si>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</si>
  <si>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</si>
  <si>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</si>
  <si>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</si>
  <si>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</si>
  <si>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</si>
  <si>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</si>
  <si>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</si>
  <si>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</si>
  <si>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</si>
  <si>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</si>
  <si>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</si>
  <si>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</si>
  <si>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</si>
  <si>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</si>
  <si>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</si>
  <si>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</si>
  <si>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</si>
  <si>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</si>
  <si>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</si>
  <si>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</si>
  <si>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</si>
  <si>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</si>
  <si>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</si>
  <si>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</si>
  <si>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</si>
  <si>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</si>
  <si>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</si>
  <si>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</si>
  <si>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</si>
  <si>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</si>
  <si>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</si>
  <si>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</si>
  <si>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</si>
  <si>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</si>
  <si>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</si>
  <si>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</si>
  <si>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</si>
  <si>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</si>
  <si>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</si>
  <si>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</si>
  <si>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</si>
  <si>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</si>
  <si>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</si>
  <si>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</si>
  <si>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</si>
  <si>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</si>
  <si>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</si>
  <si>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</si>
  <si>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</si>
  <si>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</si>
  <si>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</si>
  <si>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</si>
  <si>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</si>
  <si>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</si>
  <si>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</si>
  <si>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</si>
  <si>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</si>
  <si>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</si>
  <si>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</si>
  <si>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</si>
  <si>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</si>
  <si>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</si>
  <si>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</si>
  <si>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</si>
  <si>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</si>
  <si>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</si>
  <si>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</si>
  <si>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</si>
  <si>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</si>
  <si>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</si>
  <si>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</si>
  <si>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</si>
  <si>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</si>
  <si>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</si>
  <si>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</si>
  <si>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</si>
  <si>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</si>
  <si>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</si>
  <si>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</si>
  <si>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</si>
  <si>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</si>
  <si>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</si>
  <si>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</si>
  <si>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</si>
  <si>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</si>
  <si>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</si>
  <si>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</si>
  <si>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</si>
  <si>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</si>
  <si>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</si>
  <si>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</si>
  <si>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</si>
  <si>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</si>
  <si>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</si>
  <si>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</si>
  <si>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</si>
  <si>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</si>
  <si>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</si>
  <si>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</si>
  <si>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</si>
  <si>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</si>
  <si>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</si>
  <si>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</si>
  <si>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</si>
  <si>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</si>
  <si>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</si>
  <si>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</si>
  <si>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</si>
  <si>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</si>
  <si>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</si>
  <si>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</si>
  <si>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</si>
  <si>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</si>
  <si>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</si>
  <si>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</si>
  <si>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</si>
  <si>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</si>
  <si>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</si>
  <si>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</si>
  <si>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</si>
  <si>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</si>
  <si>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</si>
  <si>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</si>
  <si>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</si>
  <si>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</si>
  <si>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</si>
  <si>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</si>
  <si>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</si>
  <si>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</si>
  <si>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</si>
  <si>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</si>
  <si>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</si>
  <si>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</si>
  <si>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</si>
  <si>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</si>
  <si>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</si>
  <si>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</si>
  <si>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</si>
  <si>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</si>
  <si>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</si>
  <si>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</si>
  <si>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</si>
  <si>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</si>
  <si>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</si>
  <si>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</si>
  <si>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</si>
  <si>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</si>
  <si>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</si>
  <si>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</si>
  <si>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</si>
  <si>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</si>
  <si>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</si>
  <si>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</si>
  <si>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</si>
  <si>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</si>
  <si>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</si>
  <si>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</si>
  <si>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</si>
  <si>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</si>
  <si>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</si>
  <si>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</si>
  <si>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</si>
  <si>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</si>
  <si>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</si>
  <si>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</si>
  <si>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</si>
  <si>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</si>
  <si>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</si>
  <si>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</si>
  <si>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</si>
  <si>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</si>
  <si>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</si>
  <si>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</si>
  <si>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</si>
  <si>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</si>
  <si>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</si>
  <si>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</si>
  <si>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</si>
  <si>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</si>
  <si>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</si>
  <si>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</si>
  <si>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</si>
  <si>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</si>
  <si>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</si>
  <si>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</si>
  <si>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</si>
  <si>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</si>
  <si>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</si>
  <si>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</si>
  <si>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</si>
  <si>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</si>
  <si>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</si>
  <si>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</si>
  <si>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</si>
  <si>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</si>
  <si>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</si>
  <si>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</si>
  <si>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</si>
  <si>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</si>
  <si>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</si>
  <si>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</si>
  <si>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</si>
  <si>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</si>
  <si>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</si>
  <si>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</si>
  <si>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</si>
  <si>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</si>
  <si>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</si>
  <si>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</si>
  <si>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</si>
  <si>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</si>
  <si>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</si>
  <si>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</si>
  <si>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</si>
  <si>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</si>
  <si>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</si>
  <si>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</si>
  <si>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</si>
  <si>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</si>
  <si>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</si>
  <si>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</si>
  <si>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</si>
  <si>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</si>
  <si>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</si>
  <si>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</si>
  <si>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</si>
  <si>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</si>
  <si>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</si>
  <si>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</si>
  <si>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</si>
  <si>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</si>
  <si>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</si>
  <si>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</si>
  <si>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</si>
  <si>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</si>
  <si>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</si>
  <si>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</si>
  <si>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</si>
  <si>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</si>
  <si>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</si>
  <si>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</si>
  <si>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</si>
  <si>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</si>
  <si>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</si>
  <si>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</si>
  <si>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</si>
  <si>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</si>
  <si>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</si>
  <si>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</si>
  <si>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</si>
  <si>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</si>
  <si>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</si>
  <si>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</si>
  <si>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</si>
  <si>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</si>
  <si>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</si>
  <si>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</si>
  <si>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</si>
  <si>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</si>
  <si>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</si>
  <si>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</si>
  <si>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</si>
  <si>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</si>
  <si>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</si>
  <si>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</si>
  <si>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</si>
  <si>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</si>
  <si>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</si>
  <si>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</si>
  <si>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</si>
  <si>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</si>
  <si>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</si>
  <si>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</si>
  <si>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</si>
  <si>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</si>
  <si>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</si>
  <si>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</si>
  <si>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</si>
  <si>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</si>
  <si>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</si>
  <si>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</si>
  <si>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</si>
  <si>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</si>
  <si>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</si>
  <si>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</si>
  <si>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</si>
  <si>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</si>
  <si>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</si>
  <si>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</si>
  <si>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</si>
  <si>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</si>
  <si>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</si>
  <si>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</si>
  <si>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</si>
  <si>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</si>
  <si>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</si>
  <si>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</si>
  <si>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</si>
  <si>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</si>
  <si>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</si>
  <si>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</si>
  <si>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</si>
  <si>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</si>
  <si>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</si>
  <si>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</si>
  <si>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</si>
  <si>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</si>
  <si>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</si>
  <si>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</si>
  <si>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</si>
  <si>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</si>
  <si>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</si>
  <si>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</si>
  <si>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</si>
  <si>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</si>
  <si>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</si>
  <si>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</si>
  <si>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</si>
  <si>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</si>
  <si>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</si>
  <si>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</si>
  <si>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</si>
  <si>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</si>
  <si>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</si>
  <si>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</si>
  <si>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</si>
  <si>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</si>
  <si>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</si>
  <si>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</si>
  <si>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</si>
  <si>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</si>
  <si>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</si>
  <si>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</si>
  <si>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</si>
  <si>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</si>
  <si>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</si>
  <si>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</si>
  <si>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</si>
  <si>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</si>
  <si>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</si>
  <si>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</si>
  <si>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</si>
  <si>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</si>
  <si>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</si>
  <si>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</si>
  <si>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</si>
  <si>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</si>
  <si>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</si>
  <si>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</si>
  <si>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</si>
  <si>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</si>
  <si>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</si>
  <si>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</si>
  <si>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</si>
  <si>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</si>
  <si>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</si>
  <si>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</si>
  <si>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</si>
  <si>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</si>
  <si>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</si>
  <si>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</si>
  <si>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</si>
  <si>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</si>
  <si>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</si>
  <si>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</si>
  <si>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</si>
  <si>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</si>
  <si>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</si>
  <si>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</si>
  <si>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</si>
  <si>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</si>
  <si>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</si>
  <si>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</si>
  <si>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</si>
  <si>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</si>
  <si>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</si>
  <si>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</si>
  <si>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</si>
  <si>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</si>
  <si>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</si>
  <si>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</si>
  <si>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</si>
  <si>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</si>
  <si>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</si>
  <si>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</si>
  <si>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</si>
  <si>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</si>
  <si>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</si>
  <si>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</si>
  <si>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</si>
  <si>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</si>
  <si>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</si>
  <si>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</si>
  <si>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</si>
  <si>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</si>
  <si>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</si>
  <si>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</si>
  <si>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</si>
  <si>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</si>
  <si>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</si>
  <si>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</si>
  <si>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</si>
  <si>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</si>
  <si>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</si>
  <si>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</si>
  <si>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</si>
  <si>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</si>
  <si>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</si>
  <si>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</si>
  <si>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</si>
  <si>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</si>
  <si>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</si>
  <si>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</si>
  <si>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</si>
  <si>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</si>
  <si>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</si>
  <si>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</si>
  <si>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</si>
  <si>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</si>
  <si>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</si>
  <si>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</si>
  <si>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</si>
  <si>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</si>
  <si>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</si>
  <si>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</si>
  <si>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</si>
  <si>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</si>
  <si>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</si>
  <si>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</si>
  <si>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</si>
  <si>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</si>
  <si>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</si>
  <si>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</si>
  <si>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</si>
  <si>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</si>
  <si>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</si>
  <si>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</si>
  <si>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</si>
  <si>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</si>
  <si>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</si>
  <si>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</si>
  <si>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</si>
  <si>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</si>
  <si>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</si>
  <si>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</si>
  <si>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</si>
  <si>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</si>
  <si>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</si>
  <si>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</si>
  <si>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</si>
  <si>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</si>
  <si>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</si>
  <si>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</si>
  <si>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</si>
  <si>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</si>
  <si>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</si>
  <si>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</si>
  <si>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</si>
  <si>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</si>
  <si>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</si>
  <si>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</si>
  <si>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</si>
  <si>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</si>
  <si>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</si>
  <si>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</si>
  <si>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</si>
  <si>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</si>
  <si>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</si>
  <si>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</si>
  <si>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</si>
  <si>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</si>
  <si>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</si>
  <si>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</si>
  <si>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</si>
  <si>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</si>
  <si>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</si>
  <si>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</si>
  <si>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</si>
  <si>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</si>
  <si>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</si>
  <si>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</si>
  <si>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</si>
  <si>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</si>
  <si>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</si>
  <si>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</si>
  <si>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</si>
  <si>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</si>
  <si>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</si>
  <si>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</si>
  <si>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</si>
  <si>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</si>
  <si>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</si>
  <si>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</si>
  <si>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</si>
  <si>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</si>
  <si>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</si>
  <si>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</si>
  <si>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</si>
  <si>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</si>
  <si>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</si>
  <si>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</si>
  <si>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</si>
  <si>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</si>
  <si>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</si>
  <si>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</si>
  <si>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</si>
  <si>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</si>
  <si>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</si>
  <si>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</si>
  <si>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</si>
  <si>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</si>
  <si>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</si>
  <si>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</si>
  <si>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</si>
  <si>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</si>
  <si>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</si>
  <si>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</si>
  <si>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</si>
  <si>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</si>
  <si>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</si>
  <si>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</si>
  <si>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</si>
  <si>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</si>
  <si>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</si>
  <si>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</si>
  <si>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</si>
  <si>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</si>
  <si>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</si>
  <si>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</si>
  <si>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</si>
  <si>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</si>
  <si>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</si>
  <si>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</si>
  <si>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</si>
  <si>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</si>
  <si>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</si>
  <si>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</si>
  <si>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</si>
  <si>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</si>
  <si>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</si>
  <si>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</si>
  <si>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</si>
  <si>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</si>
  <si>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</si>
  <si>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</si>
  <si>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</si>
  <si>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</si>
  <si>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</si>
  <si>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</si>
  <si>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</si>
  <si>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</si>
  <si>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</si>
  <si>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</si>
  <si>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</si>
  <si>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</si>
  <si>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</si>
  <si>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</si>
  <si>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</si>
  <si>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</si>
  <si>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</si>
  <si>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</si>
  <si>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</si>
  <si>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</si>
  <si>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</si>
  <si>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</si>
  <si>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</si>
  <si>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</si>
  <si>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</si>
  <si>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</si>
  <si>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</si>
  <si>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</si>
  <si>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</si>
  <si>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</si>
  <si>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</si>
  <si>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</si>
  <si>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</si>
  <si>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</si>
  <si>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</si>
  <si>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</si>
  <si>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</si>
  <si>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</si>
  <si>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</si>
  <si>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</si>
  <si>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</si>
  <si>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</si>
  <si>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</si>
  <si>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</si>
  <si>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</si>
  <si>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</si>
  <si>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</si>
  <si>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</si>
  <si>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</si>
  <si>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</si>
  <si>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</si>
  <si>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</si>
  <si>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</si>
  <si>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</si>
  <si>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</si>
  <si>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</si>
  <si>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</si>
  <si>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</si>
  <si>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</si>
  <si>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</si>
  <si>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</si>
  <si>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</si>
  <si>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</si>
  <si>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</si>
  <si>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</si>
  <si>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</si>
  <si>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</si>
  <si>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</si>
  <si>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</si>
  <si>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</si>
  <si>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</si>
  <si>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</si>
  <si>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</si>
  <si>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</si>
  <si>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</si>
  <si>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</si>
  <si>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</si>
  <si>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</si>
  <si>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</si>
  <si>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</si>
  <si>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</si>
  <si>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</si>
  <si>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</si>
  <si>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</si>
  <si>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</si>
  <si>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</si>
  <si>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</si>
  <si>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</si>
  <si>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</si>
  <si>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</si>
  <si>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</si>
  <si>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</si>
  <si>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</si>
  <si>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</si>
  <si>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</si>
  <si>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</si>
  <si>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</si>
  <si>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</si>
  <si>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</si>
  <si>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</si>
  <si>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</si>
  <si>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</si>
  <si>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</si>
  <si>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</si>
  <si>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</si>
  <si>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</si>
  <si>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</si>
  <si>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</si>
  <si>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</si>
  <si>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</si>
  <si>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</si>
  <si>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</si>
  <si>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</si>
  <si>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</si>
  <si>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</si>
  <si>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</si>
  <si>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</si>
  <si>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</si>
  <si>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</si>
  <si>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</si>
  <si>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</si>
  <si>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</si>
  <si>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</si>
  <si>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</si>
  <si>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</si>
  <si>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</si>
  <si>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</si>
  <si>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</si>
  <si>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</si>
  <si>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</si>
  <si>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</si>
  <si>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</si>
  <si>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</si>
  <si>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</si>
  <si>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</si>
  <si>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</si>
  <si>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</si>
  <si>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</si>
  <si>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</si>
  <si>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</si>
  <si>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</si>
  <si>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</si>
  <si>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</si>
  <si>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</si>
  <si>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</si>
  <si>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</si>
  <si>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</si>
  <si>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</si>
  <si>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</si>
  <si>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</si>
  <si>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</si>
  <si>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</si>
  <si>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</si>
  <si>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</si>
  <si>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</si>
  <si>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</si>
  <si>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</si>
  <si>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</si>
  <si>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</si>
  <si>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</si>
  <si>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</si>
  <si>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</si>
  <si>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</si>
  <si>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</si>
  <si>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</si>
  <si>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</si>
  <si>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</si>
  <si>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</si>
  <si>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</si>
  <si>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</si>
  <si>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</si>
  <si>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</si>
  <si>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</si>
  <si>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</si>
  <si>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</si>
  <si>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</si>
  <si>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</si>
  <si>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</si>
  <si>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</si>
  <si>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</si>
  <si>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</si>
  <si>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</si>
  <si>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</si>
  <si>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</si>
  <si>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</si>
  <si>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</si>
  <si>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</si>
  <si>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</si>
  <si>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</si>
  <si>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</si>
  <si>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</si>
  <si>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</si>
  <si>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</si>
  <si>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</si>
  <si>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</si>
  <si>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</si>
  <si>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</si>
  <si>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</si>
  <si>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</si>
  <si>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</si>
  <si>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</si>
  <si>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</si>
  <si>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</si>
  <si>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</si>
  <si>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</si>
  <si>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</si>
  <si>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</si>
  <si>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</si>
  <si>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</si>
  <si>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</si>
  <si>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</si>
  <si>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</si>
  <si>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</si>
  <si>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</si>
  <si>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</si>
  <si>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</si>
  <si>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</si>
  <si>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</si>
  <si>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</si>
  <si>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</si>
  <si>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</si>
  <si>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</si>
  <si>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</si>
  <si>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</si>
  <si>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</si>
  <si>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</si>
  <si>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</si>
  <si>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</si>
  <si>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</si>
  <si>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</si>
  <si>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</si>
  <si>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</si>
  <si>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</si>
  <si>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</si>
  <si>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</si>
  <si>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</si>
  <si>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</si>
  <si>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</si>
  <si>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</si>
  <si>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</si>
  <si>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</si>
  <si>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</si>
  <si>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</si>
  <si>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</si>
  <si>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</si>
  <si>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</si>
  <si>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</si>
  <si>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</si>
  <si>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</si>
  <si>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</si>
  <si>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</si>
  <si>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</si>
  <si>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</si>
  <si>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</si>
  <si>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</si>
  <si>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</si>
  <si>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</si>
  <si>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</si>
  <si>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</si>
  <si>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</si>
  <si>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</si>
  <si>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</si>
  <si>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</si>
  <si>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</si>
  <si>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</si>
  <si>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</si>
  <si>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</si>
  <si>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</si>
  <si>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</si>
  <si>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</si>
  <si>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</si>
  <si>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</si>
  <si>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</si>
  <si>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</si>
  <si>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</si>
  <si>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</si>
  <si>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</si>
  <si>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</si>
  <si>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</si>
  <si>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</si>
  <si>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</si>
  <si>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</si>
  <si>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</si>
  <si>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</si>
  <si>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</si>
  <si>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</si>
  <si>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</si>
  <si>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</si>
  <si>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</si>
  <si>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</si>
  <si>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</si>
  <si>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</si>
  <si>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</si>
  <si>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</si>
  <si>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</si>
  <si>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</si>
  <si>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</si>
  <si>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</si>
  <si>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</si>
  <si>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</si>
  <si>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</si>
  <si>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</si>
  <si>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</si>
  <si>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</si>
  <si>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</si>
  <si>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</si>
  <si>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</si>
  <si>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</si>
  <si>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</si>
  <si>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</si>
  <si>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</si>
  <si>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</si>
  <si>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</si>
  <si>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</si>
  <si>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</si>
  <si>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</si>
  <si>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</si>
  <si>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</si>
  <si>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</si>
  <si>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</si>
  <si>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</si>
  <si>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</si>
  <si>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</si>
  <si>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</si>
  <si>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</si>
  <si>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</si>
  <si>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</si>
  <si>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</si>
  <si>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</si>
  <si>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</si>
  <si>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</si>
  <si>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</si>
  <si>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</si>
  <si>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</si>
  <si>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</si>
  <si>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</si>
  <si>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</si>
  <si>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</si>
  <si>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</si>
  <si>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</si>
  <si>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</si>
  <si>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</si>
  <si>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</si>
  <si>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</si>
  <si>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</si>
  <si>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</si>
  <si>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</si>
  <si>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</si>
  <si>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</si>
  <si>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</si>
  <si>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</si>
  <si>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</si>
  <si>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</si>
  <si>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</si>
  <si>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</si>
  <si>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</si>
  <si>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</si>
  <si>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</si>
  <si>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</si>
  <si>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</si>
  <si>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</si>
  <si>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</si>
  <si>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</si>
  <si>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</si>
  <si>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</si>
  <si>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</si>
  <si>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</si>
  <si>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</si>
  <si>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</si>
  <si>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</si>
  <si>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</si>
  <si>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</si>
  <si>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</si>
  <si>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</si>
  <si>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</si>
  <si>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</si>
  <si>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</si>
  <si>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</si>
  <si>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</si>
  <si>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</si>
  <si>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</si>
  <si>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</si>
  <si>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</si>
  <si>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</si>
  <si>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</si>
  <si>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</si>
  <si>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</si>
  <si>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</si>
  <si>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</si>
  <si>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</si>
  <si>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</si>
  <si>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</si>
  <si>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</si>
  <si>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</si>
  <si>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</si>
  <si>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</si>
  <si>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</si>
  <si>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</si>
  <si>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</si>
  <si>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</si>
  <si>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</si>
  <si>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</si>
  <si>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</si>
  <si>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</si>
  <si>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</si>
  <si>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</si>
  <si>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</si>
  <si>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</si>
  <si>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</si>
  <si>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</si>
  <si>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</si>
  <si>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</si>
  <si>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</si>
  <si>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</si>
  <si>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</si>
  <si>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</si>
  <si>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</si>
  <si>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</si>
  <si>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</si>
  <si>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</si>
  <si>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</si>
  <si>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</si>
  <si>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</si>
  <si>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</si>
  <si>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</si>
  <si>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</si>
  <si>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</si>
  <si>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</si>
  <si>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</si>
  <si>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</si>
  <si>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</si>
  <si>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</si>
  <si>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</si>
  <si>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</si>
  <si>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</si>
  <si>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</si>
  <si>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</si>
  <si>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</si>
  <si>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</si>
  <si>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</si>
  <si>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</si>
  <si>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</si>
  <si>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</si>
  <si>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</si>
  <si>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</si>
  <si>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</si>
  <si>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</si>
  <si>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</si>
  <si>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</si>
  <si>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</si>
  <si>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</si>
  <si>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</si>
  <si>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</si>
  <si>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</si>
  <si>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</si>
  <si>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</si>
  <si>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</si>
  <si>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</si>
  <si>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</si>
  <si>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</si>
  <si>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</si>
  <si>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</si>
  <si>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</si>
  <si>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</si>
  <si>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</si>
  <si>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</si>
  <si>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</si>
  <si>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</si>
  <si>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</si>
  <si>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</si>
  <si>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</si>
  <si>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</si>
  <si>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</si>
  <si>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</si>
  <si>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</si>
  <si>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</si>
  <si>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</si>
  <si>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</si>
  <si>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</si>
  <si>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</si>
  <si>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</si>
  <si>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</si>
  <si>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</si>
  <si>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</si>
  <si>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</si>
  <si>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</si>
  <si>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</si>
  <si>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</si>
  <si>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</si>
  <si>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</si>
  <si>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</si>
  <si>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</si>
  <si>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</si>
  <si>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</si>
  <si>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</si>
  <si>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</si>
  <si>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</si>
  <si>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</si>
  <si>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</si>
  <si>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</si>
  <si>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</si>
  <si>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</si>
  <si>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</si>
  <si>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</si>
  <si>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</si>
  <si>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</si>
  <si>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</si>
  <si>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</si>
  <si>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</si>
  <si>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</si>
  <si>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</si>
  <si>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</si>
  <si>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</si>
  <si>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</si>
  <si>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</si>
  <si>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</si>
  <si>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</si>
  <si>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</si>
  <si>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</si>
  <si>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</si>
  <si>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</si>
  <si>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</si>
  <si>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</si>
  <si>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</si>
  <si>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</si>
  <si>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</si>
  <si>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</si>
  <si>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</si>
  <si>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</si>
  <si>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</si>
  <si>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</si>
  <si>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</si>
  <si>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</si>
  <si>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</si>
  <si>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</si>
  <si>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</si>
  <si>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</si>
  <si>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</si>
  <si>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</si>
  <si>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</si>
  <si>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</si>
  <si>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</si>
  <si>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</si>
  <si>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</si>
  <si>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</si>
  <si>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</si>
  <si>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</si>
  <si>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</si>
  <si>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</si>
  <si>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</si>
  <si>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</si>
  <si>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</si>
  <si>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</si>
  <si>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</si>
  <si>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</si>
  <si>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</si>
  <si>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</si>
  <si>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</si>
  <si>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</si>
  <si>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</si>
  <si>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</si>
  <si>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</si>
  <si>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</si>
  <si>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</si>
  <si>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</si>
  <si>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</si>
  <si>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</si>
  <si>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</si>
  <si>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</si>
  <si>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</si>
  <si>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</si>
  <si>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</si>
  <si>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</si>
  <si>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</si>
  <si>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</si>
  <si>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</si>
  <si>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</si>
  <si>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</si>
  <si>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</si>
  <si>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</si>
  <si>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</si>
  <si>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</si>
  <si>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</si>
  <si>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</si>
  <si>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</si>
  <si>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</si>
  <si>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</si>
  <si>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</si>
  <si>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</si>
  <si>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</si>
  <si>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</si>
  <si>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</si>
  <si>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</si>
  <si>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</si>
  <si>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</si>
  <si>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</si>
  <si>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</si>
  <si>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</si>
  <si>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</si>
  <si>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</si>
  <si>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</si>
  <si>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</si>
  <si>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</si>
  <si>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</si>
  <si>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</si>
  <si>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</si>
  <si>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</si>
  <si>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</si>
  <si>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</si>
  <si>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</si>
  <si>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</si>
  <si>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</si>
  <si>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</si>
  <si>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</si>
  <si>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</si>
  <si>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</si>
  <si>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</si>
  <si>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</si>
  <si>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</si>
  <si>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</si>
  <si>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</si>
  <si>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</si>
  <si>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</si>
  <si>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</si>
  <si>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</si>
  <si>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</si>
  <si>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</si>
  <si>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</si>
  <si>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</si>
  <si>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</si>
  <si>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</si>
  <si>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</si>
  <si>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</si>
  <si>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</si>
  <si>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</si>
  <si>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</si>
  <si>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</si>
  <si>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</si>
  <si>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</si>
  <si>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</si>
  <si>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</si>
  <si>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</si>
  <si>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</si>
  <si>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</si>
  <si>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</si>
  <si>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</si>
  <si>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</si>
  <si>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</si>
  <si>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</si>
  <si>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</si>
  <si>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</si>
  <si>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</si>
  <si>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</si>
  <si>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</si>
  <si>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</si>
  <si>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</si>
  <si>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</si>
  <si>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</si>
  <si>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</si>
  <si>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</si>
  <si>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</si>
  <si>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</si>
  <si>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</si>
  <si>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</si>
  <si>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</si>
  <si>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</si>
  <si>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</si>
  <si>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</si>
  <si>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</si>
  <si>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</si>
  <si>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</si>
  <si>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</si>
  <si>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</si>
  <si>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</si>
  <si>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</si>
  <si>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</si>
  <si>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</si>
  <si>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</si>
  <si>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</si>
  <si>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</si>
  <si>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</si>
  <si>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</si>
  <si>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</si>
  <si>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</si>
  <si>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</si>
  <si>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</si>
  <si>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</si>
  <si>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</si>
  <si>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</si>
  <si>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</si>
  <si>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</si>
  <si>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</si>
  <si>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</si>
  <si>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</si>
  <si>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</si>
  <si>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</si>
  <si>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</si>
  <si>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</si>
  <si>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</si>
  <si>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</si>
  <si>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</si>
  <si>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</si>
  <si>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</si>
  <si>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</si>
  <si>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</si>
  <si>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</si>
  <si>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</si>
  <si>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</si>
  <si>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</si>
  <si>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</si>
  <si>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</si>
  <si>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</si>
  <si>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</si>
  <si>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</si>
  <si>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</si>
  <si>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</si>
  <si>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</si>
  <si>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</si>
  <si>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</si>
  <si>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</si>
  <si>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</si>
  <si>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</si>
  <si>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</si>
  <si>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</si>
  <si>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</si>
  <si>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</si>
  <si>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</si>
  <si>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</si>
  <si>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</si>
  <si>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</si>
  <si>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</si>
  <si>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</si>
  <si>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</si>
  <si>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</si>
  <si>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</si>
  <si>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</si>
  <si>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</si>
  <si>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</si>
  <si>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</si>
  <si>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</si>
  <si>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</si>
  <si>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</si>
  <si>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</si>
  <si>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</si>
  <si>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</si>
  <si>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</si>
  <si>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</si>
  <si>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</si>
  <si>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</si>
  <si>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</si>
  <si>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</si>
  <si>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</si>
  <si>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</si>
  <si>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</si>
  <si>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</si>
  <si>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</si>
  <si>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</si>
  <si>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</si>
  <si>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</si>
  <si>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</si>
  <si>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</si>
  <si>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</si>
  <si>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</si>
  <si>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</si>
  <si>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</si>
  <si>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</si>
  <si>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</si>
  <si>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</si>
  <si>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</si>
  <si>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</si>
  <si>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</si>
  <si>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</si>
  <si>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</si>
  <si>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</si>
  <si>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</si>
  <si>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</si>
  <si>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</si>
  <si>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</si>
  <si>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</si>
  <si>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</si>
  <si>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</si>
  <si>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</si>
  <si>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</si>
  <si>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</si>
  <si>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</si>
  <si>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</si>
  <si>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</si>
  <si>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</si>
  <si>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</si>
  <si>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</si>
  <si>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</si>
  <si>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</si>
  <si>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</si>
  <si>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</si>
  <si>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</si>
  <si>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</si>
  <si>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</si>
  <si>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</si>
  <si>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</si>
  <si>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</si>
  <si>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</si>
  <si>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</si>
  <si>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</si>
  <si>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</si>
  <si>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</si>
  <si>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</si>
  <si>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</si>
  <si>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</si>
  <si>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</si>
  <si>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</si>
  <si>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</si>
  <si>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</si>
  <si>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</si>
  <si>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</si>
  <si>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</si>
  <si>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</si>
  <si>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</si>
  <si>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</si>
  <si>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</si>
  <si>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</si>
  <si>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</si>
  <si>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</si>
  <si>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</si>
  <si>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</si>
  <si>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</si>
  <si>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</si>
  <si>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</si>
  <si>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</si>
  <si>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</si>
  <si>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</si>
  <si>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</si>
  <si>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</si>
  <si>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</si>
  <si>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</si>
  <si>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</si>
  <si>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</si>
  <si>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</si>
  <si>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</si>
  <si>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</si>
  <si>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</si>
  <si>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</si>
  <si>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</si>
  <si>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</si>
  <si>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</si>
  <si>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</si>
  <si>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</si>
  <si>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</si>
  <si>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</si>
  <si>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</si>
  <si>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</si>
  <si>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</si>
  <si>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</si>
  <si>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</si>
  <si>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</si>
  <si>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</si>
  <si>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</si>
  <si>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</si>
  <si>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</si>
  <si>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</si>
  <si>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</si>
  <si>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</si>
  <si>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</si>
  <si>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</si>
  <si>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</si>
  <si>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</si>
  <si>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</si>
  <si>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</si>
  <si>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</si>
  <si>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</si>
  <si>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</si>
  <si>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</si>
  <si>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</si>
  <si>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</si>
  <si>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</si>
  <si>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</si>
  <si>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</si>
  <si>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</si>
  <si>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</si>
  <si>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</si>
  <si>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</si>
  <si>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</si>
  <si>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</si>
  <si>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</si>
  <si>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</si>
  <si>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</si>
  <si>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</si>
  <si>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</si>
  <si>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</si>
  <si>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</si>
  <si>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</si>
  <si>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</si>
  <si>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</si>
  <si>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</si>
  <si>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</si>
  <si>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</si>
  <si>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</si>
  <si>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</si>
  <si>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</si>
  <si>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</si>
  <si>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</si>
  <si>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</si>
  <si>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</si>
  <si>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</si>
  <si>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</si>
  <si>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</si>
  <si>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</si>
  <si>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</si>
  <si>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</si>
  <si>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</si>
  <si>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</si>
  <si>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</si>
  <si>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</si>
  <si>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</si>
  <si>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</si>
  <si>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</si>
  <si>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</si>
  <si>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</si>
  <si>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</si>
  <si>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</si>
  <si>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</si>
  <si>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</si>
  <si>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</si>
  <si>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</si>
  <si>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</si>
  <si>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</si>
  <si>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</si>
  <si>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</si>
  <si>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</si>
  <si>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</si>
  <si>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</si>
  <si>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</si>
  <si>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</si>
  <si>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</si>
  <si>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</si>
  <si>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</si>
  <si>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</si>
  <si>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</si>
  <si>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</si>
  <si>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</si>
  <si>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</si>
  <si>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</si>
  <si>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</si>
  <si>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</si>
  <si>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</si>
  <si>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</si>
  <si>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</si>
  <si>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</si>
  <si>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</si>
  <si>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</si>
  <si>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</si>
  <si>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</si>
  <si>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</si>
  <si>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</si>
  <si>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</si>
  <si>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</si>
  <si>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</si>
  <si>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</si>
  <si>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</si>
  <si>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</si>
  <si>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</si>
  <si>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</si>
  <si>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</si>
  <si>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</si>
  <si>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</si>
  <si>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</si>
  <si>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</si>
  <si>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</si>
  <si>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</si>
  <si>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</si>
  <si>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</si>
  <si>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</si>
  <si>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</si>
  <si>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</si>
  <si>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</si>
  <si>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</si>
  <si>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</si>
  <si>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</si>
  <si>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</si>
  <si>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</si>
  <si>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</si>
  <si>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</si>
  <si>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</si>
  <si>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</si>
  <si>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</si>
  <si>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</si>
  <si>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</si>
  <si>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</si>
  <si>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</si>
  <si>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</si>
  <si>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</si>
  <si>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</si>
  <si>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</si>
  <si>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</si>
  <si>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</si>
  <si>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</si>
  <si>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</si>
  <si>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</si>
  <si>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</si>
  <si>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</si>
  <si>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</si>
  <si>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</si>
  <si>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</si>
  <si>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</si>
  <si>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</si>
  <si>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</si>
  <si>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</si>
  <si>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</si>
  <si>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</si>
  <si>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</si>
  <si>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</si>
  <si>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</si>
  <si>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</si>
  <si>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</si>
  <si>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</si>
  <si>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</si>
  <si>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</si>
  <si>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</si>
  <si>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</si>
  <si>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</si>
  <si>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</si>
  <si>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</si>
  <si>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</si>
  <si>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</si>
  <si>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</si>
  <si>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</si>
  <si>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</si>
  <si>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</si>
  <si>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</si>
  <si>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</si>
  <si>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</si>
  <si>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</si>
  <si>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</si>
  <si>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</si>
  <si>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</si>
  <si>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</si>
  <si>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</si>
  <si>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</si>
  <si>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</si>
  <si>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</si>
  <si>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</si>
  <si>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</si>
  <si>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</si>
  <si>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</si>
  <si>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</si>
  <si>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</si>
  <si>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</si>
  <si>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</si>
  <si>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</si>
  <si>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</si>
  <si>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</si>
  <si>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</si>
  <si>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</si>
  <si>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</si>
  <si>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</si>
  <si>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</si>
  <si>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</si>
  <si>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</si>
  <si>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</si>
  <si>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</si>
  <si>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</si>
  <si>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</si>
  <si>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</si>
  <si>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</si>
  <si>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</si>
  <si>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</si>
  <si>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</si>
  <si>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</si>
  <si>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</si>
  <si>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</si>
  <si>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</si>
  <si>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</si>
  <si>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</si>
  <si>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</si>
  <si>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</si>
  <si>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</si>
  <si>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</si>
  <si>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</si>
  <si>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</si>
  <si>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</si>
  <si>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</si>
  <si>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</si>
  <si>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</si>
  <si>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</si>
  <si>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</si>
  <si>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</si>
  <si>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</si>
  <si>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</si>
  <si>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</si>
  <si>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</si>
  <si>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</si>
  <si>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</si>
  <si>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</si>
  <si>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</si>
  <si>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</si>
  <si>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</si>
  <si>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</si>
  <si>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</si>
  <si>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</si>
  <si>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</si>
  <si>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</si>
  <si>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</si>
  <si>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</si>
  <si>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</si>
  <si>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</si>
  <si>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</si>
  <si>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</si>
  <si>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</si>
  <si>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</si>
  <si>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</si>
  <si>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</si>
  <si>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</si>
  <si>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</si>
  <si>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</si>
  <si>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</si>
  <si>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</si>
  <si>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</si>
  <si>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</si>
  <si>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</si>
  <si>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</si>
  <si>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</si>
  <si>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</si>
  <si>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</si>
  <si>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</si>
  <si>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</si>
  <si>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</si>
  <si>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</si>
  <si>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</si>
  <si>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</si>
  <si>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</si>
  <si>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</si>
  <si>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</si>
  <si>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</si>
  <si>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</si>
  <si>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</si>
  <si>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</si>
  <si>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</si>
  <si>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</si>
  <si>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</si>
  <si>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</si>
  <si>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</si>
  <si>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</si>
  <si>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</si>
  <si>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</si>
  <si>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</si>
  <si>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</si>
  <si>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</si>
  <si>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</si>
  <si>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</si>
  <si>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</si>
  <si>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</si>
  <si>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</si>
  <si>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</si>
  <si>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</si>
  <si>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</si>
  <si>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</si>
  <si>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</si>
  <si>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</si>
  <si>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</si>
  <si>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</si>
  <si>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</si>
  <si>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</si>
  <si>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</si>
  <si>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</si>
  <si>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</si>
  <si>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</si>
  <si>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</si>
  <si>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</si>
  <si>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</si>
  <si>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</si>
  <si>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</si>
  <si>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</si>
  <si>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</si>
  <si>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</si>
  <si>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</si>
  <si>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</si>
  <si>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</si>
  <si>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</si>
  <si>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</si>
  <si>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</si>
  <si>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</si>
  <si>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</si>
  <si>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</si>
  <si>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</si>
  <si>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</si>
  <si>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</si>
  <si>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</si>
  <si>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</si>
  <si>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</si>
  <si>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</si>
  <si>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</si>
  <si>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</si>
  <si>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</si>
  <si>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</si>
  <si>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</si>
  <si>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</si>
  <si>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</si>
  <si>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</si>
  <si>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</si>
  <si>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</si>
  <si>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</si>
  <si>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</si>
  <si>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</si>
  <si>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</si>
  <si>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</si>
  <si>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</si>
  <si>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</si>
  <si>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</si>
  <si>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</si>
  <si>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</si>
  <si>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</si>
  <si>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</si>
  <si>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</si>
  <si>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</si>
  <si>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</si>
  <si>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</si>
  <si>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</si>
  <si>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</si>
  <si>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</si>
  <si>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</si>
  <si>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</si>
  <si>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</si>
  <si>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</si>
  <si>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</si>
  <si>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</si>
  <si>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</si>
  <si>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</si>
  <si>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</si>
  <si>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</si>
  <si>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</si>
  <si>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</si>
  <si>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</si>
  <si>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</si>
  <si>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</si>
  <si>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</si>
  <si>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</si>
  <si>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</si>
  <si>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</si>
  <si>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</si>
  <si>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</si>
  <si>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</si>
  <si>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</si>
  <si>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</si>
  <si>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</si>
  <si>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</si>
  <si>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</si>
  <si>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</si>
  <si>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</si>
  <si>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</si>
  <si>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</si>
  <si>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</si>
  <si>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</si>
  <si>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</si>
  <si>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</si>
  <si>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</si>
  <si>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</si>
  <si>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</si>
  <si>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</si>
  <si>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</si>
  <si>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</si>
  <si>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</si>
  <si>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</si>
  <si>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</si>
  <si>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</si>
  <si>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</si>
  <si>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</si>
  <si>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</si>
  <si>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</si>
  <si>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</si>
  <si>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</si>
  <si>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</si>
  <si>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</si>
  <si>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</si>
  <si>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</si>
  <si>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</si>
  <si>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</si>
  <si>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</si>
  <si>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</si>
  <si>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</si>
  <si>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</si>
  <si>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</si>
  <si>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</si>
  <si>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</si>
  <si>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</si>
  <si>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</si>
  <si>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</si>
  <si>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</si>
  <si>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</si>
  <si>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</si>
  <si>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</si>
  <si>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</si>
  <si>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</si>
  <si>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</si>
  <si>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</si>
  <si>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</si>
  <si>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</si>
  <si>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</si>
  <si>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</si>
  <si>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</si>
  <si>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</si>
  <si>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</si>
  <si>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</si>
  <si>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</si>
  <si>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</si>
  <si>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</si>
  <si>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</si>
  <si>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</si>
  <si>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</si>
  <si>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</si>
  <si>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</si>
  <si>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</si>
  <si>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</si>
  <si>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</si>
  <si>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</si>
  <si>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</si>
  <si>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</si>
  <si>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</si>
  <si>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</si>
  <si>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</si>
  <si>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</si>
  <si>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</si>
  <si>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</si>
  <si>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</si>
  <si>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</si>
  <si>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</si>
  <si>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</si>
  <si>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</si>
  <si>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</si>
  <si>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</si>
  <si>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</si>
  <si>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</si>
  <si>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</si>
  <si>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</si>
  <si>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</si>
  <si>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</si>
  <si>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</si>
  <si>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</si>
  <si>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</si>
  <si>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</si>
  <si>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</si>
  <si>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</si>
  <si>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</si>
  <si>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</si>
  <si>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</si>
  <si>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</si>
  <si>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</si>
  <si>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</si>
  <si>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</si>
  <si>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</si>
  <si>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</si>
  <si>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</si>
  <si>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</si>
  <si>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</si>
  <si>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</si>
  <si>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</si>
  <si>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</si>
  <si>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</si>
  <si>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</si>
  <si>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</si>
  <si>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</si>
  <si>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</si>
  <si>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</si>
  <si>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</si>
  <si>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</si>
  <si>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</si>
  <si>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</si>
  <si>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</si>
  <si>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</si>
  <si>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</si>
  <si>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</si>
  <si>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</si>
  <si>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</si>
  <si>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</si>
  <si>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</si>
  <si>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</si>
  <si>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</si>
  <si>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</si>
  <si>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</si>
  <si>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</si>
  <si>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</si>
  <si>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</si>
  <si>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</si>
  <si>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</si>
  <si>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</si>
  <si>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</si>
  <si>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</si>
  <si>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</si>
  <si>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</si>
  <si>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</si>
  <si>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</si>
  <si>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</si>
  <si>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</si>
  <si>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</si>
  <si>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</si>
  <si>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</si>
  <si>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</si>
  <si>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</si>
  <si>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</si>
  <si>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</si>
  <si>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</si>
  <si>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</si>
  <si>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</si>
  <si>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</si>
  <si>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</si>
  <si>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</si>
  <si>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</si>
  <si>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</si>
  <si>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</si>
  <si>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</si>
  <si>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</si>
  <si>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</si>
  <si>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</si>
  <si>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</si>
  <si>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</si>
  <si>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</si>
  <si>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</si>
  <si>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</si>
  <si>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</si>
  <si>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</si>
  <si>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</si>
  <si>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</si>
  <si>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</si>
  <si>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</si>
  <si>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</si>
  <si>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</si>
  <si>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</si>
  <si>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</si>
  <si>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</si>
  <si>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</si>
  <si>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</si>
  <si>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</si>
  <si>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</si>
  <si>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</si>
  <si>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</si>
  <si>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</si>
  <si>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</si>
  <si>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</si>
  <si>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</si>
  <si>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</si>
  <si>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</si>
  <si>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</si>
  <si>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</si>
  <si>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</si>
  <si>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</si>
  <si>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</si>
  <si>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</si>
  <si>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</si>
  <si>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</si>
  <si>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</si>
  <si>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</si>
  <si>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</si>
  <si>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</si>
  <si>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</si>
  <si>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</si>
  <si>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</si>
  <si>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</si>
  <si>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</si>
  <si>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</si>
  <si>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</si>
  <si>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</si>
  <si>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</si>
  <si>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</si>
  <si>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</si>
  <si>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</si>
  <si>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</si>
  <si>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</si>
  <si>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</si>
  <si>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</si>
  <si>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</si>
  <si>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</si>
  <si>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</si>
  <si>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</si>
  <si>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</si>
  <si>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</si>
  <si>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</si>
  <si>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</si>
  <si>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</si>
  <si>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</si>
  <si>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</si>
  <si>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</si>
  <si>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</si>
  <si>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</si>
  <si>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</si>
  <si>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</si>
  <si>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</si>
  <si>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</si>
  <si>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</si>
  <si>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</si>
  <si>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</si>
  <si>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</si>
  <si>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</si>
  <si>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</si>
  <si>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</si>
  <si>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</si>
  <si>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</si>
  <si>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</si>
  <si>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</si>
  <si>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</si>
  <si>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</si>
  <si>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</si>
  <si>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</si>
  <si>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</si>
  <si>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</si>
  <si>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</si>
  <si>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</si>
  <si>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</si>
  <si>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</si>
  <si>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</si>
  <si>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</si>
  <si>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</si>
  <si>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</si>
  <si>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</si>
  <si>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</si>
  <si>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</si>
  <si>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</si>
  <si>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</si>
  <si>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</si>
  <si>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</si>
  <si>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</si>
  <si>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</si>
  <si>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</si>
  <si>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</si>
  <si>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</si>
  <si>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</si>
  <si>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</si>
  <si>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</si>
  <si>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</si>
  <si>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</si>
  <si>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</si>
  <si>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</si>
  <si>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</si>
  <si>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</si>
  <si>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</si>
  <si>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</si>
  <si>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</si>
  <si>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</si>
  <si>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</si>
  <si>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</si>
  <si>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</si>
  <si>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</si>
  <si>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</si>
  <si>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</si>
  <si>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</si>
  <si>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</si>
  <si>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</si>
  <si>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</si>
  <si>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</si>
  <si>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</si>
  <si>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</si>
  <si>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</si>
  <si>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</si>
  <si>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</si>
  <si>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</si>
  <si>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</si>
  <si>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</si>
  <si>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</si>
  <si>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</si>
  <si>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</si>
  <si>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</si>
  <si>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</si>
  <si>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</si>
  <si>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</si>
  <si>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</si>
  <si>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</si>
  <si>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</si>
  <si>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</si>
  <si>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</si>
  <si>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</si>
  <si>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</si>
  <si>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</si>
  <si>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</si>
  <si>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</si>
  <si>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</si>
  <si>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</si>
  <si>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</si>
  <si>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</si>
  <si>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</si>
  <si>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</si>
  <si>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</si>
  <si>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</si>
  <si>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</si>
  <si>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</si>
  <si>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</si>
  <si>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</si>
  <si>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</si>
  <si>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</si>
  <si>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</si>
  <si>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</si>
  <si>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</si>
  <si>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</si>
  <si>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</si>
  <si>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</si>
  <si>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</si>
  <si>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</si>
  <si>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</si>
  <si>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</si>
  <si>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</si>
  <si>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</si>
  <si>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</si>
  <si>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</si>
  <si>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</si>
  <si>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</si>
  <si>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</si>
  <si>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</si>
  <si>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</si>
  <si>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</si>
  <si>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</si>
  <si>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</si>
  <si>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</si>
  <si>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</si>
  <si>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</si>
  <si>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</si>
  <si>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</si>
  <si>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</si>
  <si>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</si>
  <si>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</si>
  <si>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</si>
  <si>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</si>
  <si>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</si>
  <si>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</si>
  <si>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</si>
  <si>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</si>
  <si>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</si>
  <si>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</si>
  <si>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</si>
  <si>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</si>
  <si>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</si>
  <si>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</si>
  <si>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</si>
  <si>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</si>
  <si>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</si>
  <si>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</si>
  <si>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</si>
  <si>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</si>
  <si>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</si>
  <si>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</si>
  <si>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</si>
  <si>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</si>
  <si>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</si>
  <si>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</si>
  <si>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</si>
  <si>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</si>
  <si>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</si>
  <si>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</si>
  <si>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</si>
  <si>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</si>
  <si>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</si>
  <si>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</si>
  <si>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</si>
  <si>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</si>
  <si>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</si>
  <si>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</si>
  <si>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</si>
  <si>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</si>
  <si>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</si>
  <si>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</si>
  <si>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</si>
  <si>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</si>
  <si>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</si>
  <si>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</si>
  <si>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</si>
  <si>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</si>
  <si>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</si>
  <si>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</si>
  <si>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</si>
  <si>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</si>
  <si>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</si>
  <si>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</si>
  <si>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</si>
  <si>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</si>
  <si>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</si>
  <si>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</si>
  <si>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</si>
  <si>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</si>
  <si>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</si>
  <si>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</si>
  <si>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</si>
  <si>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</si>
  <si>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</si>
  <si>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</si>
  <si>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</si>
  <si>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</si>
  <si>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</si>
  <si>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</si>
  <si>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</si>
  <si>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</si>
  <si>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</si>
  <si>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</si>
  <si>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</si>
  <si>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</si>
  <si>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</si>
  <si>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</si>
  <si>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</si>
  <si>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</si>
  <si>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</si>
  <si>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</si>
  <si>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</si>
  <si>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</si>
  <si>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</si>
  <si>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</si>
  <si>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</si>
  <si>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</si>
  <si>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</si>
  <si>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</si>
  <si>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</si>
  <si>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</si>
  <si>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</si>
  <si>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</si>
  <si>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</si>
  <si>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</si>
  <si>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</si>
  <si>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</si>
  <si>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</si>
  <si>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</si>
  <si>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</si>
  <si>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</si>
  <si>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</si>
  <si>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</si>
  <si>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</si>
  <si>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</si>
  <si>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</si>
  <si>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</si>
  <si>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</si>
  <si>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</si>
  <si>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</si>
  <si>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</si>
  <si>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</si>
  <si>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</si>
  <si>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</si>
  <si>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</si>
  <si>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</si>
  <si>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</si>
  <si>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</si>
  <si>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</si>
  <si>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</si>
  <si>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</si>
  <si>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</si>
  <si>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</si>
  <si>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</si>
  <si>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</si>
  <si>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</si>
  <si>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</si>
  <si>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</si>
  <si>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</si>
  <si>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</si>
  <si>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</si>
  <si>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</si>
  <si>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</si>
  <si>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</si>
  <si>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</si>
  <si>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</si>
  <si>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</si>
  <si>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</si>
  <si>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</si>
  <si>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</si>
  <si>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</si>
  <si>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</si>
  <si>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</si>
  <si>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</si>
  <si>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</si>
  <si>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</si>
  <si>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</si>
  <si>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</si>
  <si>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</si>
  <si>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</si>
  <si>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</si>
  <si>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</si>
  <si>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</si>
  <si>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</si>
  <si>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</si>
  <si>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</si>
  <si>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</si>
  <si>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</si>
  <si>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</si>
  <si>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</si>
  <si>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</si>
  <si>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</si>
  <si>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</si>
  <si>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</si>
  <si>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</si>
  <si>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</si>
  <si>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</si>
  <si>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</si>
  <si>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</si>
  <si>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</si>
  <si>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</si>
  <si>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</si>
  <si>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</si>
  <si>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</si>
  <si>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</si>
  <si>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</si>
  <si>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</si>
  <si>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</si>
  <si>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</si>
  <si>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</si>
  <si>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</si>
  <si>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</si>
  <si>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</si>
  <si>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</si>
  <si>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</si>
  <si>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</si>
  <si>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</si>
  <si>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</si>
  <si>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</si>
  <si>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</si>
  <si>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</si>
  <si>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</si>
  <si>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</si>
  <si>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</si>
  <si>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</si>
  <si>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</si>
  <si>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</si>
  <si>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</si>
  <si>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</si>
  <si>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</si>
  <si>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</si>
  <si>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</si>
  <si>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</si>
  <si>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</si>
  <si>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</si>
  <si>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</si>
  <si>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</si>
  <si>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</si>
  <si>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</si>
  <si>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</si>
  <si>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</si>
  <si>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</si>
  <si>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</si>
  <si>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</si>
  <si>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</si>
  <si>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</si>
  <si>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</si>
  <si>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</si>
  <si>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</si>
  <si>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</si>
  <si>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</si>
  <si>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</si>
  <si>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</si>
  <si>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</si>
  <si>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</si>
  <si>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</si>
  <si>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</si>
  <si>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</si>
  <si>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</si>
  <si>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</si>
  <si>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</si>
  <si>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</si>
  <si>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</si>
  <si>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</si>
  <si>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</si>
  <si>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</si>
  <si>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</si>
  <si>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</si>
  <si>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</si>
  <si>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</si>
  <si>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</si>
  <si>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</si>
  <si>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</si>
  <si>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</si>
  <si>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</si>
  <si>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</si>
  <si>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</si>
  <si>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</si>
  <si>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</si>
  <si>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</si>
  <si>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</si>
  <si>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</si>
  <si>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</si>
  <si>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</si>
  <si>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</si>
  <si>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</si>
  <si>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</si>
  <si>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</si>
  <si>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</si>
  <si>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</si>
  <si>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</si>
  <si>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</si>
  <si>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</si>
  <si>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</si>
  <si>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</si>
  <si>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</si>
  <si>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</si>
  <si>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</si>
  <si>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</si>
  <si>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</si>
  <si>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</si>
  <si>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</si>
  <si>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</si>
  <si>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</si>
  <si>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</si>
  <si>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</si>
  <si>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</si>
  <si>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</si>
  <si>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</si>
  <si>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</si>
  <si>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</si>
  <si>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</si>
  <si>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</si>
  <si>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</si>
  <si>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</si>
  <si>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</si>
  <si>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</si>
  <si>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</si>
  <si>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</si>
  <si>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</si>
  <si>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</si>
  <si>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</si>
  <si>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</si>
  <si>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</si>
  <si>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</si>
  <si>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</si>
  <si>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</si>
  <si>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</si>
  <si>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</si>
  <si>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</si>
  <si>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</si>
  <si>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</si>
  <si>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</si>
  <si>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</si>
  <si>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</si>
  <si>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</si>
  <si>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</si>
  <si>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</si>
  <si>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</si>
  <si>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</si>
  <si>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</si>
  <si>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</si>
  <si>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</si>
  <si>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</si>
  <si>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</si>
  <si>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</si>
  <si>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</si>
  <si>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</si>
  <si>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</si>
  <si>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</si>
  <si>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</si>
  <si>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</si>
  <si>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</si>
  <si>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</si>
  <si>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</si>
  <si>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</si>
  <si>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</si>
  <si>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</si>
  <si>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</si>
  <si>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</si>
  <si>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</si>
  <si>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</si>
  <si>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</si>
  <si>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</si>
  <si>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</si>
  <si>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</si>
  <si>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</si>
  <si>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</si>
  <si>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</si>
  <si>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</si>
  <si>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</si>
  <si>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</si>
  <si>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</si>
  <si>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</si>
  <si>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</si>
  <si>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</si>
  <si>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</si>
  <si>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</si>
  <si>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</si>
  <si>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</si>
  <si>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</si>
  <si>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</si>
  <si>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</si>
  <si>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</si>
  <si>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</si>
  <si>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</si>
  <si>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</si>
  <si>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</si>
  <si>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</si>
  <si>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</si>
  <si>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</si>
  <si>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</si>
  <si>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</si>
  <si>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</si>
  <si>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</si>
  <si>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</si>
  <si>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</si>
  <si>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</si>
  <si>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</si>
  <si>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</si>
  <si>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</si>
  <si>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</si>
  <si>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</si>
  <si>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</si>
  <si>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</si>
  <si>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</si>
  <si>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</si>
  <si>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</si>
  <si>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</si>
  <si>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</si>
  <si>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</si>
  <si>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</si>
  <si>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</si>
  <si>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</si>
  <si>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</si>
  <si>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</si>
  <si>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</si>
  <si>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</si>
  <si>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</si>
  <si>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</si>
  <si>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</si>
  <si>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</si>
  <si>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</si>
  <si>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</si>
  <si>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</si>
  <si>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</si>
  <si>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</si>
  <si>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</si>
  <si>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</si>
  <si>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</si>
  <si>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</si>
  <si>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</si>
  <si>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210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</si>
  <si>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</si>
  <si>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</si>
  <si>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</si>
  <si>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</si>
  <si>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</si>
  <si>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</si>
  <si>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</si>
  <si>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</si>
  <si>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</si>
  <si>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</si>
  <si>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</si>
  <si>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</si>
  <si>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BHR2973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</si>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</sst>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314.27876030092739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0.14402650463307509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45977.227186226854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45977.227186226854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45977.227186226854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45977.227186226854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45977.227186226854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45977.227186226854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45977.227186226854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45977.227186226854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45977.227186226854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45977.227186226854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45977.227186226854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45977.227186226854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45977.227186226854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45977.227186226854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45977.227186226854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45977.227186226854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45977.227186226854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45977.227186226854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45977.227186226854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45977.227186226854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45977.227186226854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45977.227186226854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45977.227186226854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45977.227186226854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45977.227186226854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45977.227186226854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45977.227186226854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45977.227186226854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45977.227186226854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45977.227186226854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45977.227186226854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45977.227186226854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45977.227186226854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45977.227186226854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45977.227186226854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45977.227186226854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45977.227186226854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45977.227186226854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45977.227186226854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45977.227186226854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45977.227186226854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45977.227186226854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45977.227186226854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45977.227186226854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45977.227186226854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45977.227186226854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45977.227186226854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45977.227186226854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45977.227186226854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45977.227186226854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45977.227186226854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45977.227186226854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45977.227186226854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45977.227186226854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45977.227186226854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45977.227186226854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45977.227186226854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45977.227186226854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45977.227186226854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45977.227186226854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45977.227186226854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45977.227186226854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45977.227186226854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45977.227186226854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45977.227186226854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45977.227186226854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45977.227186226854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45977.227186226854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45977.227186226854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45977.227186226854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45977.227186226854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45977.227186226854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45977.227186226854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45977.227186226854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45977.227186226854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45977.227186226854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45977.227186226854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45977.227186226854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45977.227186226854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45977.227186226854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45977.227186226854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45977.227186226854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45977.227186226854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45977.227186226854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152.22734826389205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0.79084363426227355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0.50409594907250721</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0.29466307870461605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0.20826261574256932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45977.227186226854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45977.227186226854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45977.227186226854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45977.227186226854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45977.227186226854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45977.227186226854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45977.227186226854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45977.227186226854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45977.227186226854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45977.227186226854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45977.227186226854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45977.227186226854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45977.227186226854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45977.227186226854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45977.227186226854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45977.227186226854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45977.227186226854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45977.227186226854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45977.227186226854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45977.227186226854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45977.227186226854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45977.227186226854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45977.227186226854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45977.227186226854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45977.227186226854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45977.227186226854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45977.227186226854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45977.227186226854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45977.227186226854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45977.227186226854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45977.227186226854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45977.227186226854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45977.227186226854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45977.227186226854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45977.227186226854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45977.227186226854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45977.227186226854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45977.227186226854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45977.227186226854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45977.227186226854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45977.227186226854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45977.227186226854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45977.227186226854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45977.227186226854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45977.227186226854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45977.227186226854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45977.227186226854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45977.227186226854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45977.227186226854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45977.227186226854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45977.227186226854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45977.227186226854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45977.227186226854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45977.227186226854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45977.227186226854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45977.227186226854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45977.227186226854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45977.227186226854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45977.227186226854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45977.227186226854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45977.227186226854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45977.227186226854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45977.227186226854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45977.227186226854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45977.227186226854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45977.227186226854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45977.227186226854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45977.227186226854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45977.227186226854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45977.227186226854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45977.227186226854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45977.227186226854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45977.227186226854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45977.227186226854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45977.227186226854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45977.227186226854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45977.227186226854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45977.227186226854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45977.227186226854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45977.227186226854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45977.227186226854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45977.227186226854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45977.227186226854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45977.227186226854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45977.227186226854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45977.227186226854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45977.227186226854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45977.227186226854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45977.227186226854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45977.227186226854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45977.227186226854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45977.227186226854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45977.227186226854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45977.227186226854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45977.227186226854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45977.227186226854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45977.227186226854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45977.227186226854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45977.227186226854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45977.227186226854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45977.227186226854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45977.227186226854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45977.227186226854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45977.227186226854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45977.227186226854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45977.227186226854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45977.227186226854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45977.227186226854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45977.227186226854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45977.227186226854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45977.227186226854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45977.227186226854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45977.227186226854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45977.227186226854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45977.227186226854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45977.227186226854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45977.227186226854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45977.227186226854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45977.227186226854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45977.227186226854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45977.227186226854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45977.227186226854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45977.227186226854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45977.227186226854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45977.227186226854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45977.227186226854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45977.227186226854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45977.227186226854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45977.227186226854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45977.227186226854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45977.227186226854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45977.227186226854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45977.227186226854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45977.227186226854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45977.227186226854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45977.227186226854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45977.227186226854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45977.227186226854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45977.227186226854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45977.227186226854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45977.227186226854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45977.227186226854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45977.227186226854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45977.227186226854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45977.227186226854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45977.227186226854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45977.227186226854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45977.227186226854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45977.227186226854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45977.227186226854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45977.227186226854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45977.227186226854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45977.227186226854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45977.227186226854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45977.227186226854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45977.227186226854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45977.227186226854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45977.227186226854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45977.227186226854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45977.227186226854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45977.227186226854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45977.227186226854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45977.227186226854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45977.227186226854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45977.227186226854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45977.227186226854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45977.227186226854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45977.227186226854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45977.227186226854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45977.227186226854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45977.227186226854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45977.227186226854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45977.227186226854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45977.227186226854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45977.227186226854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45977.227186226854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45977.227186226854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45977.227186226854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45977.227186226854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45977.227186226854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45977.227186226854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45977.227186226854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45977.227186226854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45977.227186226854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45977.227186226854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45977.227186226854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45977.227186226854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45977.227186226854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45977.227186226854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45977.227186226854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45977.227186226854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45977.227186226854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45977.227186226854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45977.227186226854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45977.227186226854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45977.227186226854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45977.227186226854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45977.227186226854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45977.227186226854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45977.227186226854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45977.227186226854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45977.227186226854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45977.227186226854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45977.227186226854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45977.227186226854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45977.227186226854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45977.227186226854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45977.227186226854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45977.227186226854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45977.227186226854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45977.227186226854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45977.227186226854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45977.227186226854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45977.227186226854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45977.227186226854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45977.227186226854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45977.227186226854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45977.227186226854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45977.227186226854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45977.227186226854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45977.227186226854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45977.227186226854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45977.227186226854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45977.227186226854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45977.227186226854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45977.227186226854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45977.227186226854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45977.227186226854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45977.227186226854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45977.227186226854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45977.227186226854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45977.227186226854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45977.227186226854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45977.227186226854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45977.227186226854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45977.227186226854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45977.227186226854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45977.227186226854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45977.227186226854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45977.227186226854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45977.227186226854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45977.227186226854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45977.227186226854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45977.227186226854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45977.227186226854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45977.227186226854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45977.227186226854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45977.227186226854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45977.227186226854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45977.227186226854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45977.227186226854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45977.227186226854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45977.227186226854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45977.227186226854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45977.227186226854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45977.227186226854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45977.227186226854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45977.227186226854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45977.227186226854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45977.227186226854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45977.227186226854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45977.227186226854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45977.227186226854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45977.227186226854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45977.227186226854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45977.227186226854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45977.227186226854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45977.227186226854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45977.227186226854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45977.227186226854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45977.227186226854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45977.227186226854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45977.227186226854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45977.227186226854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45977.227186226854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45977.227186226854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45977.227186226854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45977.227186226854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45977.227186226854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45977.227186226854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45977.227186226854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45977.227186226854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45977.227186226854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45977.227186226854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45977.227186226854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45977.227186226854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45977.227186226854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45977.227186226854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45977.227186226854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45977.227186226854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45977.227186226854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45977.227186226854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45977.227186226854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45977.227186226854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45977.227186226854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45977.227186226854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45977.227186226854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45977.227186226854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45977.227186226854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45977.227186226854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45977.227186226854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45977.227186226854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45977.227186226854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45977.227186226854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45977.227186226854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45977.227186226854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45977.227186226854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45977.227186226854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45977.227186226854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45977.227186226854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45977.227186226854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45977.227186226854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45977.227186226854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45977.227186226854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45977.227186226854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45977.227186226854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45977.227186226854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45977.227186226854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45977.227186226854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45977.227186226854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45977.227186226854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45977.227186226854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45977.227186226854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45977.227186226854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45977.227186226854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45977.227186226854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45977.227186226854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45977.227186226854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45977.227186226854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45977.227186226854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45977.227186226854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45977.227186226854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45977.227186226854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45977.227186226854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45977.227186226854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45977.227186226854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45977.227186226854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45977.227186226854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45977.227186226854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45977.227186226854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45977.227186226854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45977.227186226854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45977.227186226854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45977.227186226854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45977.227186226854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45977.227186226854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45977.227186226854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45977.227186226854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45977.227186226854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45977.227186226854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45977.227186226854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45977.227186226854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45977.227186226854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45977.227186226854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45977.227186226854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45977.227186226854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45977.227186226854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45977.227186226854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45977.227186226854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45977.227186226854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45977.227186226854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45977.227186226854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45977.227186226854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45977.227186226854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45977.227186226854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45977.227186226854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45977.227186226854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45977.227186226854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45977.227186226854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45977.227186226854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45977.227186226854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45977.227186226854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45977.227186226854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45977.227186226854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45977.227186226854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45977.227186226854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45977.227186226854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45977.227186226854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45977.227186226854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45977.227186226854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45977.227186226854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45977.227186226854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45977.227186226854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45977.227186226854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45977.227186226854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45977.227186226854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45977.227186226854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45977.227186226854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45977.227186226854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45977.227186226854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45977.227186226854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45977.227186226854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45977.227186226854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45977.227186226854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45977.227186226854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45977.227186226854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45977.227186226854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45977.227186226854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45977.227186226854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45977.227186226854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45977.227186226854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45977.227186226854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45977.227186226854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45977.227186226854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45977.227186226854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45977.227186226854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45977.227186226854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45977.227186226854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45977.227186226854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45977.227186226854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45977.227186226854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45977.227186226854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45977.227186226854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45977.227186226854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45977.227186226854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45977.227186226854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45977.227186226854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45977.227186226854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45977.227186226854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45977.227186226854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45977.227186226854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45977.227186226854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45977.227186226854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45977.227186226854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45977.227186226854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45977.227186226854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45977.227186226854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45977.227186226854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45977.227186226854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45977.227186226854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45977.227186226854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45977.227186226854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45977.227186226854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45977.227186226854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45977.227186226854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45977.227186226854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45977.227186226854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45977.227186226854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45977.227186226854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45977.227186226854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45977.227186226854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45977.227186226854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45977.227186226854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45977.227186226854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45977.227186226854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45977.227186226854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45977.227186226854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45977.227186226854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45977.227186226854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45977.227186226854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45977.227186226854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45977.227186226854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45977.227186226854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45977.227186226854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45977.227186226854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45977.227186226854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45977.227186226854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45977.227186226854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45977.227186226854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45977.227186226854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45977.227186226854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45977.227186226854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45977.227186226854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45977.227186226854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45977.227186226854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45977.227186226854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45977.227186226854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45977.227186226854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45977.227186226854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45977.227186226854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45977.227186226854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45977.227186226854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45977.227186226854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45977.227186226854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45977.227186226854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45977.227186226854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45977.227186226854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45977.227186226854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45977.227186226854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45977.227186226854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45977.227186226854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45977.227186226854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45977.227186226854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45977.227186226854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45977.227186226854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45977.227186226854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45977.227186226854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45977.227186226854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45977.227186226854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45977.227186226854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45977.227186226854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45977.227186226854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45977.227186226854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45977.227186226854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45977.227186226854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45977.227186226854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45977.227186226854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45977.227186226854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45977.227186226854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45977.227186226854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45977.227186226854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45977.227186226854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45977.227186226854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45977.227186226854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45977.227186226854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45977.227186226854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45977.227186226854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45977.227186226854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45977.227186226854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45977.227186226854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45977.227186226854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45977.227186226854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45977.227186226854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45977.227186226854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45977.227186226854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45977.227186226854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45977.227186226854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45977.227186226854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45977.227186226854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45977.227186226854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45977.227186226854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45977.227186226854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45977.227186226854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45977.227186226854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45977.227186226854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45977.227186226854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45977.227186226854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45977.227186226854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45977.227186226854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45977.227186226854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45977.227186226854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45977.227186226854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45977.227186226854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45977.227186226854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45977.227186226854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45977.227186226854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45977.227186226854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45977.227186226854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45977.227186226854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45977.227186226854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45977.227186226854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45977.227186226854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45977.227186226854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45977.227186226854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45977.227186226854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45977.227186226854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45977.227186226854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45977.227186226854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45977.227186226854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45977.227186226854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45977.227186226854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45977.227186226854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45977.227186226854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45977.227186226854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45977.227186226854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45977.227186226854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45977.227186226854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45977.227186226854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45977.227186226854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45977.227186226854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45977.227186226854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45977.227186226854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45977.227186226854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45977.227186226854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45977.227186226854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45977.227186226854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45977.227186226854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45977.227186226854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45977.227186226854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45977.227186226854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45977.227186226854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45977.227186226854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45977.227186226854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45977.227186226854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45977.227186226854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45977.227186226854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45977.227186226854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45977.227186226854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45977.227186226854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45977.227186226854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45977.227186226854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45977.227186226854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45977.227186226854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45977.227186226854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45977.227186226854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45977.227186226854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45977.227186226854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45977.227186226854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45977.227186226854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45977.227186226854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45977.227186226854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45977.227186226854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45977.227186226854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45977.227186226854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45977.227186226854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45977.227186226854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45977.227186226854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45977.227186226854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45977.227186226854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45977.227186226854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45977.227186226854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45977.227186226854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45977.227186226854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45977.227186226854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45977.227186226854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45977.227186226854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45977.227186226854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45977.227186226854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45977.227186226854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45977.227186226854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45977.227186226854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45977.227186226854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45977.227186226854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45977.227186226854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45977.227186226854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45977.227186226854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45977.227186226854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45977.227186226854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45977.227186226854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45977.227186226854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45977.227186226854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45977.227186226854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45977.227186226854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45977.227186226854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45977.227186226854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45977.227186226854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45977.227186226854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45977.227186226854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45977.227186226854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45977.227186226854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45977.227186226854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45977.227186226854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45977.227186226854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45977.227186226854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45977.227186226854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45977.227186226854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45977.227186226854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45977.227186226854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45977.227186226854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45977.227186226854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45977.227186226854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45977.227186226854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45977.227186226854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45977.227186226854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45977.227186226854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45977.227186226854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45977.227186226854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45977.227186226854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45977.227186226854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45977.227186226854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45977.227186226854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45977.227186226854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45977.227186226854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45977.227186226854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45977.227186226854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45977.227186226854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45977.227186226854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45977.227186226854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45977.227186226854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45977.227186226854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45977.227186226854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45977.227186226854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45977.227186226854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45977.227186226854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45977.227186226854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45977.227186226854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45977.227186226854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45977.227186226854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45977.227186226854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45977.227186226854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45977.227186226854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45977.227186226854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45977.227186226854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45977.227186226854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45977.227186226854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45977.227186226854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45977.227186226854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45977.227186226854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45977.227186226854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45977.227186226854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45977.227186226854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45977.227186226854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45977.227186226854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45977.227186226854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45977.227186226854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45977.227186226854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45977.227186226854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45977.227186226854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45977.227186226854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45977.227186226854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45977.227186226854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45977.227186226854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45977.227186226854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45977.227186226854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45977.227186226854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45977.227186226854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45977.227186226854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45977.227186226854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45977.227186226854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45977.227186226854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45977.227186226854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45977.227186226854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45977.227186226854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45977.227186226854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45977.227186226854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45977.227186226854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45977.227186226854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45977.227186226854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45977.227186226854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45977.227186226854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45977.227186226854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45977.227186226854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45977.227186226854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45977.227186226854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45977.227186226854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45977.227186226854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45977.227186226854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45977.227186226854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45977.227186226854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45977.227186226854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45977.227186226854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45977.227186226854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45977.227186226854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45977.227186226854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45977.227186226854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45977.227186226854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45977.227186226854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45977.227186226854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45977.227186226854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45977.227186226854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45977.227186226854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45977.227186226854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45977.227186226854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45977.227186226854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45977.227186226854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45977.227186226854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45977.227186226854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45977.227186226854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45977.227186226854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45977.227186226854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45977.227186226854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45977.227186226854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45977.227186226854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45977.227186226854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45977.227186226854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45977.227186226854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45977.227186226854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45977.227186226854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45977.227186226854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45977.227186226854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45977.227186226854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45977.227186226854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45977.227186226854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45977.227186226854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45977.227186226854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45977.227186226854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45977.227186226854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45977.227186226854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45977.227186226854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45977.227186226854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45977.227186226854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45977.227186226854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45977.227186226854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45977.227186226854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45977.227186226854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45977.227186226854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45977.227186226854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45977.227186226854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45977.227186226854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45977.227186226854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45977.227186226854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45977.227186226854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45977.227186226854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45977.227186226854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45977.227186226854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45977.227186226854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45977.227186226854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45977.227186226854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45977.227186226854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45977.227186226854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45977.227186226854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45977.227186226854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45977.227186226854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45977.227186226854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45977.227186226854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45977.227186226854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45977.227186226854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45977.227186226854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45977.227186226854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45977.227186226854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45977.227186226854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45977.227186226854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45977.227186226854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45977.227186226854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45977.227186226854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45977.227186226854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45977.227186226854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45977.227186226854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45977.227186226854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45977.227186226854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45977.227186226854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45977.227186226854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45977.227186226854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45977.227186226854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45977.227186226854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45977.227186226854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45977.227186226854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45977.227186226854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45977.227186226854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45977.227186226854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45977.227186226854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45977.227186226854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45977.227186226854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45977.227186226854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45977.227186226854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45977.227186226854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45977.227186226854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45977.227186226854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45977.227186226854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45977.227186226854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45977.227186226854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45977.227186226854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45977.227186226854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45977.227186226854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45977.227186226854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45977.227186226854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45977.227186226854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45977.227186226854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45977.227186226854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45977.227186226854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45977.227186226854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45977.227186226854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45977.227186226854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45977.227186226854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45977.227186226854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45977.227186226854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45977.227186226854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45977.227186226854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45977.227186226854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45977.227186226854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45977.227186226854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45977.227186226854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45977.227186226854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45977.227186226854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45977.227186226854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45977.227186226854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45977.227186226854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45977.227186226854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45977.227186226854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45977.227186226854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45977.227186226854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45977.227186226854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45977.227186226854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45977.227186226854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45977.227186226854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45977.227186226854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45977.227186226854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45977.227186226854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45977.227186226854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45977.227186226854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45977.227186226854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45977.227186226854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45977.227186226854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45977.227186226854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45977.227186226854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45977.227186226854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45977.227186226854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45977.227186226854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45977.227186226854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45977.227186226854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45977.227186226854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45977.227186226854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45977.227186226854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45977.227186226854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45977.227186226854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45977.227186226854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45977.227186226854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45977.227186226854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45977.227186226854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45977.227186226854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45977.227186226854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45977.227186226854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45977.227186226854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45977.227186226854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45977.227186226854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45977.227186226854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45977.227186226854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45977.227186226854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45977.227186226854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45977.227186226854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45977.227186226854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45977.227186226854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45977.227186226854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45977.227186226854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45977.227186226854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45977.227186226854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45977.227186226854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45977.227186226854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45977.227186226854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45977.227186226854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45977.227186226854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45977.227186226854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45977.227186226854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45977.227186226854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45977.227186226854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45977.227186226854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45977.227186226854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45977.227186226854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45977.227186226854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45977.227186226854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45977.227186226854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45977.227186226854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45977.227186226854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45977.227186226854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45977.227186226854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45977.227186226854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45977.227186226854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45977.227186226854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45977.227186226854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45977.227186226854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45977.227186226854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45977.227186226854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45977.227186226854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45977.227186226854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45977.227186226854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45977.227186226854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45977.227186226854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45977.227186226854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45977.227186226854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45977.227186226854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45977.227186226854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45977.227186226854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45977.227186226854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45977.227186226854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45977.227186226854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45977.227186226854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45977.227186226854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45977.227186226854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45977.227186226854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45977.227186226854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45977.227186226854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45977.227186226854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45977.227186226854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45977.227186226854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45977.227186226854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45977.227186226854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45977.227186226854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45977.227186226854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45977.227186226854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45977.227186226854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45977.227186226854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45977.227186226854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45977.227186226854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45977.227186226854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45977.227186226854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45977.227186226854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45977.227186226854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45977.227186226854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45977.227186226854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45977.227186226854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45977.227186226854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45977.227186226854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45977.227186226854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45977.227186226854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45977.227186226854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45977.227186226854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45977.227186226854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45977.227186226854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45977.227186226854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45977.227186226854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45977.227186226854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45977.227186226854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45977.227186226854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45977.227186226854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45977.227186226854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45977.227186226854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45977.227186226854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45977.227186226854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45977.227186226854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45977.227186226854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45977.227186226854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45977.227186226854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45977.227186226854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45977.227186226854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45977.227186226854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45977.227186226854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45977.227186226854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45977.227186226854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45977.227186226854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45977.227186226854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45977.227186226854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45977.227186226854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45977.227186226854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45977.227186226854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45977.227186226854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45977.227186226854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45977.227186226854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45977.227186226854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45977.227186226854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45977.227186226854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45977.227186226854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45977.227186226854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45977.227186226854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45977.227186226854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45977.227186226854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45977.227186226854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45977.227186226854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45977.227186226854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45977.227186226854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45977.227186226854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45977.227186226854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45977.227186226854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45977.227186226854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273.74646863425733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0.63807743055804167</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0.44091307870257879</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0.13426956018520286</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45977.227186226854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45977.227186226854</v>
      </c>
      <c r="H7" s="96"/>
      <c r="I7" s="135" t="str">
        <f>IFERROR(VLOOKUP(D7,DB!A:F,6,0),"")</f>
        <v/>
      </c>
      <c r="J7" s="135" t="str">
        <f>IFERROR(VLOOKUP(D7,DB!A:G,7,0),"")</f>
        <v/>
      </c>
      <c r="K7" s="98"/>
      <c r="L7" s="92" t="str">
        <f>IFERROR(VLOOKUP(D7,DB!A:I,9,0),"")</f>
        <v/>
      </c>
    </row>
    <row r="8" spans="1:16" ht="15" customHeight="1">
      <c r="A8" s="135"/>
      <c r="B8" s="135" t="str">
        <f>IFERROR(VLOOKUP(D8,DB!A:K,11,0),"")</f>
        <v/>
      </c>
      <c r="C8" s="94"/>
      <c r="D8" s="92" t="s">
        <v>39124</v>
      </c>
      <c r="E8" s="95"/>
      <c r="F8" s="96"/>
      <c r="G8" s="97">
        <f ca="1">IFERROR(NOW()-F8,"")</f>
        <v>45977.227186226854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45977.227186226854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45977.227186226854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45977.227186226854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45977.227186226854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45977.227186226854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45977.227186226854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45977.227186226854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45977.227186226854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45977.227186226854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45977.227186226854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45977.227186226854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45977.227186226854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45977.227186226854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45977.227186226854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45977.227186226854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45977.227186226854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45977.227186226854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45977.227186226854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45977.227186226854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45977.227186226854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45977.227186226854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45977.227186226854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45977.227186226854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45977.227186226854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45977.227186226854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45977.227186226854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45977.227186226854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45977.227186226854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45977.227186226854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45977.227186226854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45977.227186226854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45977.227186226854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45977.227186226854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45977.227186226854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45977.227186226854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45977.227186226854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45977.227186226854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45977.227186226854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45977.227186226854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45977.227186226854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45977.227186226854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45977.227186226854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45977.227186226854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45977.227186226854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45977.227186226854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45977.227186226854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45977.227186226854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45977.227186226854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45977.227186226854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45977.227186226854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45977.227186226854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45977.227186226854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45977.227186226854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45977.227186226854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45977.227186226854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45977.227186226854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45977.227186226854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45977.227186226854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45977.227186226854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45977.227186226854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45977.227186226854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45977.227186226854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45977.227186226854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45977.227186226854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45977.227186226854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45977.227186226854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45977.227186226854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45977.227186226854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45977.227186226854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45977.227186226854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45977.227186226854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45977.227186226854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45977.227186226854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45977.227186226854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C8" sqref="C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85.395126041665208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51.038308912036882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28.566075115741114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8">
        <v>45977.009479166663</v>
      </c>
      <c r="G6" s="126">
        <f t="shared" ref="G6:G31" ca="1" si="2">IFERROR(NOW()-F6,"")</f>
        <v>0.21770706019015051</v>
      </c>
      <c r="H6" s="158">
        <v>45976.947858796295</v>
      </c>
      <c r="I6" s="124" t="str">
        <f>IFERROR(VLOOKUP(D6,DB!A:F,6,0),"")</f>
        <v>SCECO</v>
      </c>
      <c r="J6" s="124" t="str">
        <f>IFERROR(VLOOKUP(D6,DB!A:G,7,0),"")</f>
        <v>No BB Design</v>
      </c>
      <c r="K6" s="124" t="s">
        <v>39134</v>
      </c>
      <c r="L6" s="124" t="str">
        <f>IFERROR(VLOOKUP(D6,DB!A:I,9,0),"")</f>
        <v>Latis</v>
      </c>
    </row>
    <row r="7" spans="1:13">
      <c r="A7" s="124" t="s">
        <v>39135</v>
      </c>
      <c r="B7" s="124" t="str">
        <f>IFERROR(VLOOKUP(D7,DB!A:K,11,0),"")</f>
        <v>R5</v>
      </c>
      <c r="C7" s="124">
        <v>1</v>
      </c>
      <c r="D7" s="124" t="s">
        <v>35185</v>
      </c>
      <c r="E7" s="124" t="s">
        <v>39021</v>
      </c>
      <c r="F7" s="158">
        <v>45977.217291666668</v>
      </c>
      <c r="G7" s="126">
        <f t="shared" ca="1" si="2"/>
        <v>9.8945601857849397E-3</v>
      </c>
      <c r="H7" s="158">
        <v>45977.20516203704</v>
      </c>
      <c r="I7" s="124" t="str">
        <f>IFERROR(VLOOKUP(D7,DB!A:F,6,0),"")</f>
        <v>SCECO</v>
      </c>
      <c r="J7" s="124" t="str">
        <f>IFERROR(VLOOKUP(D7,DB!A:G,7,0),"")</f>
        <v>Vandalized</v>
      </c>
      <c r="K7" s="124" t="s">
        <v>39136</v>
      </c>
      <c r="L7" s="124" t="str">
        <f>IFERROR(VLOOKUP(D7,DB!A:I,9,0),"")</f>
        <v>Latis</v>
      </c>
    </row>
    <row r="8" spans="1:13">
      <c r="A8" s="124"/>
      <c r="B8" s="124" t="str">
        <f>IFERROR(VLOOKUP(D8,DB!A:K,11,0),"")</f>
        <v>R5</v>
      </c>
      <c r="C8" s="124">
        <v>1</v>
      </c>
      <c r="D8" s="124" t="s">
        <v>33511</v>
      </c>
      <c r="E8" s="124"/>
      <c r="F8" s="124"/>
      <c r="G8" s="126">
        <f t="shared" ca="1" si="2"/>
        <v>45977.227186226854</v>
      </c>
      <c r="H8" s="124"/>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4"/>
      <c r="G9" s="126">
        <f t="shared" ca="1" si="2"/>
        <v>45977.227186226854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45977.227186226854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45977.227186226854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45977.227186226854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45977.227186226854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45977.227186226854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45977.227186226854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45977.227186226854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45977.227186226854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45977.227186226854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45977.227186226854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45977.227186226854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45977.227186226854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45977.227186226854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45977.227186226854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45977.227186226854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45977.227186226854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45977.227186226854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45977.227186226854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45977.227186226854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45977.227186226854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45977.227186226854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45977.227186226854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45977.227186226854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45977.227186226854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45977.227186226854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45977.227186226854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45977.227186226854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45977.227186226854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45977.227186226854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45977.227186226854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45977.227186226854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45977.227186226854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45977.227186226854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45977.227186226854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45977.227186226854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45977.227186226854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45977.227186226854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45977.227186226854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45977.227186226854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45977.227186226854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45977.227186226854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45977.227186226854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45977.227186226854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45977.227186226854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45977.227186226854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45977.227186226854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45977.227186226854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45977.227186226854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45977.227186226854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45977.227186226854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45977.227186226854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45977.227186226854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45977.227186226854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45977.227186226854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45977.227186226854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45977.227186226854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45977.227186226854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45977.227186226854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45977.227186226854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45977.227186226854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45977.227186226854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45977.227186226854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45977.227186226854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45977.227186226854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45977.227186226854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45977.227186226854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45977.227186226854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45977.227186226854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45977.227186226854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45977.227186226854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45977.227186226854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45977.227186226854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45977.227186226854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45977.227186226854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45977.227186226854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45977.227186226854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45977.227186226854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45977.227186226854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45977.227186226854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45977.227186226854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45977.227186226854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45977.227186226854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45977.227186226854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45977.227186226854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45977.227186226854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45977.227186226854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45977.227186226854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45977.227186226854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45977.227186226854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45977.227186226854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45977.227186226854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45977.227186226854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45977.227186226854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45977.227186226854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45977.227186226854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45977.227186226854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45977.227186226854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45977.227186226854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45977.227186226854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45977.227186226854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45977.227186226854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45977.227186226854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45977.227186226854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45977.227186226854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45977.227186226854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45977.227186226854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45977.227186226854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45977.227186226854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45977.227186226854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45977.227186226854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45977.227186226854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45977.227186226854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45977.227186226854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45977.227186226854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45977.227186226854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45977.227186226854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45977.227186226854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45977.227186226854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45977.227186226854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45977.227186226854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45977.227186226854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45977.227186226854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45977.227186226854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45977.227186226854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45977.227186226854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45977.227186226854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45977.227186226854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45977.227186226854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45977.227186226854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45977.227186226854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45977.227186226854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45977.227186226854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45977.227186226854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45977.227186226854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45977.227186226854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45977.227186226854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45977.227186226854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45977.227186226854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45977.227186226854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45977.227186226854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45977.227186226854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45977.227186226854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45977.227186226854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45977.227186226854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45977.227186226854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45977.227186226854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45977.227186226854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45977.227186226854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45977.227186226854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45977.227186226854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45977.227186226854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45977.227186226854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45977.227186226854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45977.227186226854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45977.227186226854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45977.227186226854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45977.227186226854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45977.227186226854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45977.227186226854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45977.227186226854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45977.227186226854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45977.227186226854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45977.227186226854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45977.227186226854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45977.227186226854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45977.227186226854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45977.227186226854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45977.227186226854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45977.227186226854</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45977.227186226854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45977.227186226854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45977.227186226854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45977.227186226854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45977.227186226854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45977.227186226854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45977.227186226854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45977.227186226854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45977.227186226854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45977.227186226854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45977.227186226854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45977.227186226854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45977.227186226854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45977.227186226854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45977.227186226854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45977.227186226854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45977.227186226854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45977.227186226854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45977.227186226854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45977.227186226854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45977.227186226854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45977.227186226854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45977.227186226854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45977.227186226854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45977.227186226854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45977.227186226854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45977.227186226854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45977.227186226854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45977.227186226854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45977.227186226854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45977.227186226854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45977.227186226854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45977.227186226854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45977.227186226854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45977.227186226854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45977.227186226854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45977.227186226854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45977.227186226854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45977.227186226854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45977.227186226854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45977.227186226854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45977.227186226854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45977.227186226854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45977.227186226854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45977.227186226854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45977.227186226854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45977.227186226854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45977.227186226854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45977.227186226854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45977.227186226854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45977.227186226854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45977.227186226854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45977.227186226854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45977.227186226854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45977.227186226854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45977.227186226854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45977.227186226854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45977.227186226854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45977.227186226854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45977.227186226854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45977.227186226854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45977.227186226854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45977.227186226854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45977.227186226854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45977.227186226854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45977.227186226854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45977.227186226854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45977.227186226854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45977.227186226854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45977.227186226854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45977.227186226854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45977.227186226854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45977.227186226854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45977.227186226854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45977.227186226854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45977.227186226854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45977.227186226854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45977.227186226854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45977.227186226854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45977.227186226854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45977.227186226854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45977.227186226854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45977.227186226854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45977.227186226854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45977.227186226854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45977.227186226854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45977.227186226854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45977.227186226854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45977.227186226854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45977.227186226854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45977.227186226854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45977.227186226854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45977.227186226854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45977.227186226854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45977.227186226854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45977.227186226854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45977.227186226854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45977.227186226854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45977.227186226854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45977.227186226854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45977.227186226854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45977.227186226854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45977.227186226854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45977.227186226854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45977.227186226854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45977.227186226854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45977.227186226854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45977.227186226854</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